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Z:\Accounting Services\Schools Accountancy Team\Year End\2023-24\Listed entry forms\"/>
    </mc:Choice>
  </mc:AlternateContent>
  <xr:revisionPtr revIDLastSave="0" documentId="13_ncr:1_{8CF8DAE6-3E3D-4150-A152-EC5CFCDA96E8}" xr6:coauthVersionLast="47" xr6:coauthVersionMax="47" xr10:uidLastSave="{00000000-0000-0000-0000-000000000000}"/>
  <bookViews>
    <workbookView xWindow="-110" yWindow="-110" windowWidth="22780" windowHeight="14660" xr2:uid="{00000000-000D-0000-FFFF-FFFF00000000}"/>
  </bookViews>
  <sheets>
    <sheet name="School RIA" sheetId="1" r:id="rId1"/>
    <sheet name="50k+ Frontsheet" sheetId="10" r:id="rId2"/>
    <sheet name="Schools" sheetId="11" state="hidden" r:id="rId3"/>
    <sheet name="Finance Template" sheetId="12" state="hidden" r:id="rId4"/>
    <sheet name="Conversion" sheetId="6" state="hidden" r:id="rId5"/>
    <sheet name="Single Journal" sheetId="14" state="hidden" r:id="rId6"/>
  </sheets>
  <externalReferences>
    <externalReference r:id="rId7"/>
    <externalReference r:id="rId8"/>
    <externalReference r:id="rId9"/>
  </externalReferences>
  <definedNames>
    <definedName name="DLOV_oracle_apps_financials_generalLedger_journals_desktopEntry_di_FinGlDesktopMultibatchEntryPageDef_PeriodName_LedgerId_0">[1]_ADFDI_LOV!$C$30:$DC$30</definedName>
    <definedName name="DLOV_oracle_apps_financials_generalLedger_journals_desktopEntry_di_FinGlDesktopMultibatchEntryPageDef_ReversalPeriodName_LedgerId_0">[1]_ADFDI_LOV!$C$32:$DC$32</definedName>
    <definedName name="LOV_FinGlDesktopEntryPageDef_CurrencyCode" hidden="1">[2]_ADFDI_LOV!$C$2:$HO$2</definedName>
    <definedName name="LOV_FinGlDesktopEntryPageDef_HeaderAccountingPeriodList" hidden="1">[2]_ADFDI_LOV!$C$12</definedName>
    <definedName name="LOV_FinGlDesktopEntryPageDef_HeaderLedgerIdList" hidden="1">[2]_ADFDI_LOV!$D$6</definedName>
    <definedName name="LOV_FinGlDesktopEntryPageDef_HeaderReversalPeriodList" hidden="1">[2]_ADFDI_LOV!$C$10:$E$10</definedName>
    <definedName name="LOV_FinGlDesktopEntryPageDef_HeaderSourceList" hidden="1">[2]_ADFDI_LOV!$D$8</definedName>
    <definedName name="LOV_FinGlDesktopEntryPageDef_UserCurrencyConversionType" hidden="1">[2]_ADFDI_LOV!$C$4:$G$4</definedName>
    <definedName name="LOV_oracle_apps_financials_generalLedger_journals_desktopEntry_di_FinGlDesktopMultibatchEntryPageDef_CurrencyCode" hidden="1">[3]_ADFDI_LOV!$C$18:$HO$18</definedName>
    <definedName name="LOV_oracle_apps_financials_generalLedger_journals_desktopEntry_di_FinGlDesktopMultibatchEntryPageDef_LedgerId" hidden="1">[3]_ADFDI_LOV!$C$14:$D$14</definedName>
    <definedName name="LOV_oracle_apps_financials_generalLedger_journals_desktopEntry_di_FinGlDesktopMultibatchEntryPageDef_PeriodName" hidden="1">[3]_ADFDI_LOV!$C$22</definedName>
    <definedName name="LOV_oracle_apps_financials_generalLedger_journals_desktopEntry_di_FinGlDesktopMultibatchEntryPageDef_ReversalPeriodName" hidden="1">[3]_ADFDI_LOV!$C$24:$E$24</definedName>
    <definedName name="LOV_oracle_apps_financials_generalLedger_journals_desktopEntry_di_FinGlDesktopMultibatchEntryPageDef_UserCurrencyConversionType" hidden="1">[3]_ADFDI_LOV!$C$20:$G$20</definedName>
    <definedName name="LOV_oracle_apps_financials_generalLedger_journals_desktopEntry_di_FinGlDesktopMultibatchEntryPageDef_UserJeSourceName" hidden="1">[3]_ADFDI_LOV!$C$16:$D$16</definedName>
    <definedName name="_xlnm.Print_Area" localSheetId="1">'50k+ Frontsheet'!$A$1:$Q$65</definedName>
    <definedName name="_xlnm.Print_Area" localSheetId="0">'School RIA'!$B$2:$M$71</definedName>
    <definedName name="_xlnm.Print_Titles" localSheetId="0">'School RIA'!$14:$17</definedName>
    <definedName name="Range">'School RIA'!$H$18:$H$47</definedName>
    <definedName name="SIMSLEDGERCODES">Conversion!$A$2:$A$15</definedName>
    <definedName name="TAB1136877249" localSheetId="5">'Single Journal'!$C$17:$AA$48</definedName>
    <definedName name="TAB113687724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R18" i="14"/>
  <c r="I18" i="14"/>
  <c r="H18" i="14"/>
  <c r="G18" i="14"/>
  <c r="F18" i="14"/>
  <c r="E18" i="14"/>
  <c r="K10" i="14" l="1"/>
  <c r="K11" i="14"/>
  <c r="L7" i="12" l="1"/>
  <c r="C7" i="12" s="1"/>
  <c r="L8" i="12"/>
  <c r="L9" i="12"/>
  <c r="L10" i="12"/>
  <c r="C10" i="12"/>
  <c r="G23" i="14" s="1"/>
  <c r="L11" i="12"/>
  <c r="C11" i="12"/>
  <c r="G24" i="14" s="1"/>
  <c r="L12" i="12"/>
  <c r="L13" i="12"/>
  <c r="L14" i="12"/>
  <c r="L15" i="12"/>
  <c r="L16" i="12"/>
  <c r="L17" i="12"/>
  <c r="L18" i="12"/>
  <c r="L19" i="12"/>
  <c r="L20" i="12"/>
  <c r="L21" i="12"/>
  <c r="L22" i="12"/>
  <c r="L23" i="12"/>
  <c r="L24" i="12"/>
  <c r="L25" i="12"/>
  <c r="L26" i="12"/>
  <c r="L27" i="12"/>
  <c r="L28" i="12"/>
  <c r="L29" i="12"/>
  <c r="L30" i="12"/>
  <c r="L31" i="12"/>
  <c r="L32" i="12"/>
  <c r="L33" i="12"/>
  <c r="L34" i="12"/>
  <c r="L35" i="12"/>
  <c r="L6" i="12"/>
  <c r="C6" i="12" s="1"/>
  <c r="K7" i="12"/>
  <c r="B7" i="12" s="1"/>
  <c r="F20" i="14" s="1"/>
  <c r="K8" i="12"/>
  <c r="B8" i="12" s="1"/>
  <c r="F21" i="14" s="1"/>
  <c r="K9" i="12"/>
  <c r="B9" i="12" s="1"/>
  <c r="F22" i="14" s="1"/>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6" i="12"/>
  <c r="B6" i="12" s="1"/>
  <c r="C8" i="12"/>
  <c r="C9" i="12"/>
  <c r="G22" i="14" s="1"/>
  <c r="B10" i="12"/>
  <c r="F23" i="14" s="1"/>
  <c r="B11" i="12"/>
  <c r="F24" i="14" s="1"/>
  <c r="B12" i="12"/>
  <c r="F25" i="14" s="1"/>
  <c r="B15" i="12"/>
  <c r="F28" i="14" s="1"/>
  <c r="B19" i="12"/>
  <c r="F32" i="14" s="1"/>
  <c r="B23" i="12"/>
  <c r="F36" i="14" s="1"/>
  <c r="B27" i="12"/>
  <c r="F40" i="14" s="1"/>
  <c r="B31" i="12"/>
  <c r="F44" i="14" s="1"/>
  <c r="B35" i="12"/>
  <c r="F48" i="14" s="1"/>
  <c r="F7" i="12"/>
  <c r="F8" i="12"/>
  <c r="F9" i="12"/>
  <c r="K22" i="14" s="1"/>
  <c r="F10" i="12"/>
  <c r="K23" i="14" s="1"/>
  <c r="F11" i="12"/>
  <c r="K24" i="14" s="1"/>
  <c r="F12" i="12"/>
  <c r="K25" i="14" s="1"/>
  <c r="F13" i="12"/>
  <c r="K26" i="14" s="1"/>
  <c r="F14" i="12"/>
  <c r="K27" i="14" s="1"/>
  <c r="F15" i="12"/>
  <c r="K28" i="14" s="1"/>
  <c r="F16" i="12"/>
  <c r="K29" i="14" s="1"/>
  <c r="F17" i="12"/>
  <c r="K30" i="14" s="1"/>
  <c r="F18" i="12"/>
  <c r="K31" i="14" s="1"/>
  <c r="F19" i="12"/>
  <c r="K32" i="14" s="1"/>
  <c r="F20" i="12"/>
  <c r="K33" i="14" s="1"/>
  <c r="F21" i="12"/>
  <c r="K34" i="14" s="1"/>
  <c r="F22" i="12"/>
  <c r="K35" i="14" s="1"/>
  <c r="F23" i="12"/>
  <c r="K36" i="14" s="1"/>
  <c r="F24" i="12"/>
  <c r="K37" i="14" s="1"/>
  <c r="F25" i="12"/>
  <c r="K38" i="14" s="1"/>
  <c r="F26" i="12"/>
  <c r="K39" i="14" s="1"/>
  <c r="F27" i="12"/>
  <c r="K40" i="14" s="1"/>
  <c r="F28" i="12"/>
  <c r="K41" i="14" s="1"/>
  <c r="F29" i="12"/>
  <c r="K42" i="14" s="1"/>
  <c r="F30" i="12"/>
  <c r="K43" i="14" s="1"/>
  <c r="F31" i="12"/>
  <c r="K44" i="14" s="1"/>
  <c r="F32" i="12"/>
  <c r="K45" i="14" s="1"/>
  <c r="F33" i="12"/>
  <c r="K46" i="14" s="1"/>
  <c r="F34" i="12"/>
  <c r="K47" i="14" s="1"/>
  <c r="F35" i="12"/>
  <c r="K48" i="14" s="1"/>
  <c r="F6" i="12"/>
  <c r="I35" i="12"/>
  <c r="R48" i="14" s="1"/>
  <c r="E35" i="12"/>
  <c r="I48" i="14" s="1"/>
  <c r="D35" i="12"/>
  <c r="H48" i="14" s="1"/>
  <c r="C35" i="12"/>
  <c r="G48" i="14" s="1"/>
  <c r="I34" i="12"/>
  <c r="R47" i="14" s="1"/>
  <c r="E34" i="12"/>
  <c r="I47" i="14" s="1"/>
  <c r="D34" i="12"/>
  <c r="H47" i="14" s="1"/>
  <c r="C34" i="12"/>
  <c r="G47" i="14" s="1"/>
  <c r="B34" i="12"/>
  <c r="F47" i="14" s="1"/>
  <c r="I33" i="12"/>
  <c r="R46" i="14" s="1"/>
  <c r="E33" i="12"/>
  <c r="I46" i="14" s="1"/>
  <c r="D33" i="12"/>
  <c r="H46" i="14" s="1"/>
  <c r="C33" i="12"/>
  <c r="G46" i="14" s="1"/>
  <c r="B33" i="12"/>
  <c r="F46" i="14" s="1"/>
  <c r="I32" i="12"/>
  <c r="R45" i="14" s="1"/>
  <c r="E32" i="12"/>
  <c r="I45" i="14" s="1"/>
  <c r="D32" i="12"/>
  <c r="H45" i="14" s="1"/>
  <c r="C32" i="12"/>
  <c r="G45" i="14" s="1"/>
  <c r="B32" i="12"/>
  <c r="F45" i="14" s="1"/>
  <c r="I31" i="12"/>
  <c r="R44" i="14" s="1"/>
  <c r="E31" i="12"/>
  <c r="I44" i="14" s="1"/>
  <c r="D31" i="12"/>
  <c r="H44" i="14" s="1"/>
  <c r="C31" i="12"/>
  <c r="G44" i="14" s="1"/>
  <c r="I30" i="12"/>
  <c r="R43" i="14" s="1"/>
  <c r="E30" i="12"/>
  <c r="I43" i="14" s="1"/>
  <c r="D30" i="12"/>
  <c r="H43" i="14" s="1"/>
  <c r="C30" i="12"/>
  <c r="G43" i="14" s="1"/>
  <c r="B30" i="12"/>
  <c r="F43" i="14" s="1"/>
  <c r="I29" i="12"/>
  <c r="R42" i="14" s="1"/>
  <c r="E29" i="12"/>
  <c r="I42" i="14" s="1"/>
  <c r="D29" i="12"/>
  <c r="H42" i="14" s="1"/>
  <c r="C29" i="12"/>
  <c r="G42" i="14" s="1"/>
  <c r="B29" i="12"/>
  <c r="F42" i="14" s="1"/>
  <c r="I28" i="12"/>
  <c r="R41" i="14" s="1"/>
  <c r="E28" i="12"/>
  <c r="I41" i="14" s="1"/>
  <c r="D28" i="12"/>
  <c r="H41" i="14" s="1"/>
  <c r="C28" i="12"/>
  <c r="G41" i="14" s="1"/>
  <c r="B28" i="12"/>
  <c r="F41" i="14" s="1"/>
  <c r="I27" i="12"/>
  <c r="R40" i="14" s="1"/>
  <c r="E27" i="12"/>
  <c r="I40" i="14" s="1"/>
  <c r="D27" i="12"/>
  <c r="H40" i="14" s="1"/>
  <c r="C27" i="12"/>
  <c r="G40" i="14" s="1"/>
  <c r="I26" i="12"/>
  <c r="R39" i="14" s="1"/>
  <c r="E26" i="12"/>
  <c r="I39" i="14" s="1"/>
  <c r="D26" i="12"/>
  <c r="H39" i="14" s="1"/>
  <c r="C26" i="12"/>
  <c r="G39" i="14" s="1"/>
  <c r="B26" i="12"/>
  <c r="F39" i="14" s="1"/>
  <c r="I25" i="12"/>
  <c r="R38" i="14" s="1"/>
  <c r="E25" i="12"/>
  <c r="I38" i="14" s="1"/>
  <c r="D25" i="12"/>
  <c r="H38" i="14" s="1"/>
  <c r="C25" i="12"/>
  <c r="G38" i="14" s="1"/>
  <c r="B25" i="12"/>
  <c r="F38" i="14" s="1"/>
  <c r="I24" i="12"/>
  <c r="R37" i="14" s="1"/>
  <c r="E24" i="12"/>
  <c r="I37" i="14" s="1"/>
  <c r="D24" i="12"/>
  <c r="H37" i="14" s="1"/>
  <c r="C24" i="12"/>
  <c r="G37" i="14" s="1"/>
  <c r="B24" i="12"/>
  <c r="F37" i="14" s="1"/>
  <c r="I23" i="12"/>
  <c r="R36" i="14" s="1"/>
  <c r="E23" i="12"/>
  <c r="I36" i="14" s="1"/>
  <c r="D23" i="12"/>
  <c r="H36" i="14" s="1"/>
  <c r="C23" i="12"/>
  <c r="G36" i="14" s="1"/>
  <c r="I22" i="12"/>
  <c r="R35" i="14" s="1"/>
  <c r="E22" i="12"/>
  <c r="I35" i="14" s="1"/>
  <c r="D22" i="12"/>
  <c r="H35" i="14" s="1"/>
  <c r="C22" i="12"/>
  <c r="G35" i="14" s="1"/>
  <c r="B22" i="12"/>
  <c r="F35" i="14" s="1"/>
  <c r="I21" i="12"/>
  <c r="R34" i="14" s="1"/>
  <c r="E21" i="12"/>
  <c r="I34" i="14" s="1"/>
  <c r="D21" i="12"/>
  <c r="H34" i="14" s="1"/>
  <c r="C21" i="12"/>
  <c r="G34" i="14" s="1"/>
  <c r="B21" i="12"/>
  <c r="F34" i="14" s="1"/>
  <c r="I20" i="12"/>
  <c r="R33" i="14" s="1"/>
  <c r="E20" i="12"/>
  <c r="I33" i="14" s="1"/>
  <c r="D20" i="12"/>
  <c r="H33" i="14" s="1"/>
  <c r="C20" i="12"/>
  <c r="G33" i="14" s="1"/>
  <c r="B20" i="12"/>
  <c r="F33" i="14" s="1"/>
  <c r="I19" i="12"/>
  <c r="R32" i="14" s="1"/>
  <c r="E19" i="12"/>
  <c r="I32" i="14" s="1"/>
  <c r="D19" i="12"/>
  <c r="H32" i="14" s="1"/>
  <c r="C19" i="12"/>
  <c r="G32" i="14" s="1"/>
  <c r="I18" i="12"/>
  <c r="R31" i="14" s="1"/>
  <c r="E18" i="12"/>
  <c r="I31" i="14" s="1"/>
  <c r="D18" i="12"/>
  <c r="H31" i="14" s="1"/>
  <c r="C18" i="12"/>
  <c r="G31" i="14" s="1"/>
  <c r="B18" i="12"/>
  <c r="F31" i="14" s="1"/>
  <c r="I17" i="12"/>
  <c r="R30" i="14" s="1"/>
  <c r="E17" i="12"/>
  <c r="I30" i="14" s="1"/>
  <c r="D17" i="12"/>
  <c r="H30" i="14" s="1"/>
  <c r="C17" i="12"/>
  <c r="G30" i="14" s="1"/>
  <c r="B17" i="12"/>
  <c r="F30" i="14" s="1"/>
  <c r="I16" i="12"/>
  <c r="R29" i="14" s="1"/>
  <c r="E16" i="12"/>
  <c r="I29" i="14" s="1"/>
  <c r="D16" i="12"/>
  <c r="H29" i="14" s="1"/>
  <c r="C16" i="12"/>
  <c r="G29" i="14" s="1"/>
  <c r="B16" i="12"/>
  <c r="F29" i="14" s="1"/>
  <c r="I15" i="12"/>
  <c r="R28" i="14" s="1"/>
  <c r="E15" i="12"/>
  <c r="I28" i="14" s="1"/>
  <c r="D15" i="12"/>
  <c r="H28" i="14" s="1"/>
  <c r="C15" i="12"/>
  <c r="G28" i="14" s="1"/>
  <c r="I14" i="12"/>
  <c r="R27" i="14" s="1"/>
  <c r="E14" i="12"/>
  <c r="I27" i="14" s="1"/>
  <c r="D14" i="12"/>
  <c r="H27" i="14" s="1"/>
  <c r="C14" i="12"/>
  <c r="G27" i="14" s="1"/>
  <c r="B14" i="12"/>
  <c r="F27" i="14" s="1"/>
  <c r="I13" i="12"/>
  <c r="R26" i="14" s="1"/>
  <c r="E13" i="12"/>
  <c r="I26" i="14" s="1"/>
  <c r="D13" i="12"/>
  <c r="H26" i="14" s="1"/>
  <c r="C13" i="12"/>
  <c r="G26" i="14" s="1"/>
  <c r="B13" i="12"/>
  <c r="F26" i="14" s="1"/>
  <c r="I12" i="12"/>
  <c r="R25" i="14" s="1"/>
  <c r="E12" i="12"/>
  <c r="I25" i="14" s="1"/>
  <c r="D12" i="12"/>
  <c r="H25" i="14" s="1"/>
  <c r="C12" i="12"/>
  <c r="G25" i="14" s="1"/>
  <c r="I11" i="12"/>
  <c r="R24" i="14" s="1"/>
  <c r="E11" i="12"/>
  <c r="I24" i="14" s="1"/>
  <c r="D11" i="12"/>
  <c r="H24" i="14" s="1"/>
  <c r="I10" i="12"/>
  <c r="R23" i="14" s="1"/>
  <c r="E10" i="12"/>
  <c r="I23" i="14" s="1"/>
  <c r="D10" i="12"/>
  <c r="H23" i="14" s="1"/>
  <c r="I9" i="12"/>
  <c r="R22" i="14" s="1"/>
  <c r="E9" i="12"/>
  <c r="I22" i="14" s="1"/>
  <c r="D9" i="12"/>
  <c r="H22" i="14" s="1"/>
  <c r="I8" i="12"/>
  <c r="R21" i="14" s="1"/>
  <c r="E8" i="12"/>
  <c r="I21" i="14" s="1"/>
  <c r="D8" i="12"/>
  <c r="H21" i="14" s="1"/>
  <c r="I7" i="12"/>
  <c r="R20" i="14" s="1"/>
  <c r="E7" i="12"/>
  <c r="I20" i="14" s="1"/>
  <c r="D7" i="12"/>
  <c r="H20" i="14" s="1"/>
  <c r="I6" i="12"/>
  <c r="R19" i="14" s="1"/>
  <c r="E6" i="12"/>
  <c r="D6" i="12"/>
  <c r="H3" i="12"/>
  <c r="H1" i="12"/>
  <c r="C2" i="12"/>
  <c r="D8" i="14" s="1"/>
  <c r="F19" i="1"/>
  <c r="A7" i="12" s="1"/>
  <c r="F20" i="1"/>
  <c r="A8" i="12" s="1"/>
  <c r="H48" i="1"/>
  <c r="H8" i="1" s="1"/>
  <c r="I14" i="10"/>
  <c r="I47" i="10"/>
  <c r="I35" i="10"/>
  <c r="L18"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20" i="1"/>
  <c r="M20" i="1"/>
  <c r="L21" i="1"/>
  <c r="M21" i="1"/>
  <c r="L22" i="1"/>
  <c r="M22" i="1"/>
  <c r="L23" i="1"/>
  <c r="M23" i="1"/>
  <c r="L24" i="1"/>
  <c r="M24" i="1"/>
  <c r="L25" i="1"/>
  <c r="M25" i="1"/>
  <c r="L26" i="1"/>
  <c r="M26" i="1"/>
  <c r="L27" i="1"/>
  <c r="M27" i="1"/>
  <c r="L28" i="1"/>
  <c r="M28" i="1"/>
  <c r="L29" i="1"/>
  <c r="M29" i="1"/>
  <c r="L30" i="1"/>
  <c r="M30" i="1"/>
  <c r="L31" i="1"/>
  <c r="M31" i="1"/>
  <c r="L19" i="1"/>
  <c r="M19" i="1"/>
  <c r="M18" i="1"/>
  <c r="F6" i="10"/>
  <c r="A6" i="12"/>
  <c r="F21" i="1"/>
  <c r="A9" i="12" s="1"/>
  <c r="E22" i="14" s="1"/>
  <c r="F22" i="1"/>
  <c r="A10" i="12" s="1"/>
  <c r="E23" i="14" s="1"/>
  <c r="F23" i="1"/>
  <c r="H11" i="12" s="1"/>
  <c r="F24" i="1"/>
  <c r="H12" i="12" s="1"/>
  <c r="F25" i="1"/>
  <c r="A13" i="12" s="1"/>
  <c r="E26" i="14" s="1"/>
  <c r="F26" i="1"/>
  <c r="H14" i="12" s="1"/>
  <c r="F27" i="1"/>
  <c r="A15" i="12" s="1"/>
  <c r="E28" i="14" s="1"/>
  <c r="F28" i="1"/>
  <c r="A16" i="12" s="1"/>
  <c r="E29" i="14" s="1"/>
  <c r="F29" i="1"/>
  <c r="H17" i="12" s="1"/>
  <c r="F30" i="1"/>
  <c r="H18" i="12" s="1"/>
  <c r="F31" i="1"/>
  <c r="H19" i="12" s="1"/>
  <c r="F32" i="1"/>
  <c r="H20" i="12" s="1"/>
  <c r="F33" i="1"/>
  <c r="A21" i="12" s="1"/>
  <c r="E34" i="14" s="1"/>
  <c r="F34" i="1"/>
  <c r="H22" i="12" s="1"/>
  <c r="F35" i="1"/>
  <c r="A23" i="12" s="1"/>
  <c r="E36" i="14" s="1"/>
  <c r="F36" i="1"/>
  <c r="A24" i="12" s="1"/>
  <c r="E37" i="14" s="1"/>
  <c r="F37" i="1"/>
  <c r="H25" i="12" s="1"/>
  <c r="F38" i="1"/>
  <c r="A26" i="12" s="1"/>
  <c r="E39" i="14" s="1"/>
  <c r="F39" i="1"/>
  <c r="A27" i="12" s="1"/>
  <c r="E40" i="14" s="1"/>
  <c r="F40" i="1"/>
  <c r="H28" i="12" s="1"/>
  <c r="F41" i="1"/>
  <c r="H29" i="12" s="1"/>
  <c r="F42" i="1"/>
  <c r="H30" i="12" s="1"/>
  <c r="F43" i="1"/>
  <c r="A31" i="12" s="1"/>
  <c r="E44" i="14" s="1"/>
  <c r="F44" i="1"/>
  <c r="H32" i="12" s="1"/>
  <c r="F45" i="1"/>
  <c r="H33" i="12" s="1"/>
  <c r="F46" i="1"/>
  <c r="H34" i="12" s="1"/>
  <c r="F47" i="1"/>
  <c r="H35" i="12" s="1"/>
  <c r="H57"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H56" i="1" l="1"/>
  <c r="I6" i="10" s="1"/>
  <c r="D9" i="14" s="1"/>
  <c r="H6" i="12"/>
  <c r="H19" i="14"/>
  <c r="I19" i="14"/>
  <c r="F19" i="14"/>
  <c r="K21" i="14"/>
  <c r="G21" i="14"/>
  <c r="K20" i="14"/>
  <c r="G20" i="14"/>
  <c r="K19" i="14"/>
  <c r="G19" i="14"/>
  <c r="E19" i="14"/>
  <c r="E21" i="14"/>
  <c r="E20" i="14"/>
  <c r="H5" i="12"/>
  <c r="A18" i="12"/>
  <c r="E31" i="14" s="1"/>
  <c r="H10" i="12"/>
  <c r="I37" i="10"/>
  <c r="H7" i="12"/>
  <c r="A30" i="12"/>
  <c r="E43" i="14" s="1"/>
  <c r="A20" i="12"/>
  <c r="E33" i="14" s="1"/>
  <c r="H24" i="12"/>
  <c r="H13" i="12"/>
  <c r="H9" i="12"/>
  <c r="A22" i="12"/>
  <c r="E35" i="14" s="1"/>
  <c r="A32" i="12"/>
  <c r="E45" i="14" s="1"/>
  <c r="H21" i="12"/>
  <c r="H16" i="12"/>
  <c r="A34" i="12"/>
  <c r="E47" i="14" s="1"/>
  <c r="H2" i="12"/>
  <c r="G5" i="12"/>
  <c r="A11" i="12"/>
  <c r="E24" i="14" s="1"/>
  <c r="H8" i="12"/>
  <c r="A14" i="12"/>
  <c r="E27" i="14" s="1"/>
  <c r="A29" i="12"/>
  <c r="E42" i="14" s="1"/>
  <c r="H27" i="12"/>
  <c r="H31" i="12"/>
  <c r="A35" i="12"/>
  <c r="E48" i="14" s="1"/>
  <c r="H26" i="12"/>
  <c r="H23" i="12"/>
  <c r="A19" i="12"/>
  <c r="E32" i="14" s="1"/>
  <c r="H15" i="12"/>
  <c r="A33" i="12"/>
  <c r="E46" i="14" s="1"/>
  <c r="A28" i="12"/>
  <c r="E41" i="14" s="1"/>
  <c r="A25" i="12"/>
  <c r="E38" i="14" s="1"/>
  <c r="A17" i="12"/>
  <c r="E30" i="14" s="1"/>
  <c r="A12" i="12"/>
  <c r="E25" i="14" s="1"/>
  <c r="K8" i="14" l="1"/>
  <c r="L18" i="14"/>
  <c r="K9" i="14" s="1"/>
</calcChain>
</file>

<file path=xl/sharedStrings.xml><?xml version="1.0" encoding="utf-8"?>
<sst xmlns="http://schemas.openxmlformats.org/spreadsheetml/2006/main" count="938" uniqueCount="588">
  <si>
    <t>Yes</t>
  </si>
  <si>
    <t>No</t>
  </si>
  <si>
    <t>Control Total</t>
  </si>
  <si>
    <t>Your Reference Information</t>
  </si>
  <si>
    <t>Certification</t>
  </si>
  <si>
    <t>Send to</t>
  </si>
  <si>
    <t>TEAMA</t>
  </si>
  <si>
    <t>TEAMB</t>
  </si>
  <si>
    <t>TEAMC</t>
  </si>
  <si>
    <t>TEAMD</t>
  </si>
  <si>
    <t>TEAME</t>
  </si>
  <si>
    <t>FISTEAM</t>
  </si>
  <si>
    <t>PROCESSED BY</t>
  </si>
  <si>
    <t>REQUEST VALIDATED BY</t>
  </si>
  <si>
    <t>DATE</t>
  </si>
  <si>
    <t>NAME</t>
  </si>
  <si>
    <t>CONTACT NUMBER</t>
  </si>
  <si>
    <t xml:space="preserve"> </t>
  </si>
  <si>
    <t>YEAR</t>
  </si>
  <si>
    <t>TOTAL</t>
  </si>
  <si>
    <t>ACS</t>
  </si>
  <si>
    <t>CYP</t>
  </si>
  <si>
    <t>RM</t>
  </si>
  <si>
    <t>CE</t>
  </si>
  <si>
    <t>PP</t>
  </si>
  <si>
    <t>E&amp;T</t>
  </si>
  <si>
    <t>Other</t>
  </si>
  <si>
    <t xml:space="preserve">  </t>
  </si>
  <si>
    <t>Net Value of Receipts in Advance</t>
  </si>
  <si>
    <t>Capital</t>
  </si>
  <si>
    <t>Revenue</t>
  </si>
  <si>
    <t>Receipts in Advance Details</t>
  </si>
  <si>
    <t>RIA</t>
  </si>
  <si>
    <t>RA3</t>
  </si>
  <si>
    <t>RA4</t>
  </si>
  <si>
    <t>RA5</t>
  </si>
  <si>
    <t>RA6</t>
  </si>
  <si>
    <t>School Number</t>
  </si>
  <si>
    <t>JOB TITLE</t>
  </si>
  <si>
    <t>SCHOOL</t>
  </si>
  <si>
    <t>SCHOOL NUMBER</t>
  </si>
  <si>
    <t xml:space="preserve">Amount £ </t>
  </si>
  <si>
    <t>RA SCH</t>
  </si>
  <si>
    <t>DOCUMENT REFERENCE</t>
  </si>
  <si>
    <t>Supporting Evidence</t>
  </si>
  <si>
    <t>SIMS LEDGER CODE</t>
  </si>
  <si>
    <t>SIMS</t>
  </si>
  <si>
    <t>R12</t>
  </si>
  <si>
    <t>S</t>
  </si>
  <si>
    <t>81210</t>
  </si>
  <si>
    <t>81221</t>
  </si>
  <si>
    <t>81310</t>
  </si>
  <si>
    <t>82001</t>
  </si>
  <si>
    <t>82180</t>
  </si>
  <si>
    <t>83180</t>
  </si>
  <si>
    <t>84100</t>
  </si>
  <si>
    <t>85067</t>
  </si>
  <si>
    <t>85068</t>
  </si>
  <si>
    <t>85803</t>
  </si>
  <si>
    <t>85922</t>
  </si>
  <si>
    <t>85923</t>
  </si>
  <si>
    <t>85924</t>
  </si>
  <si>
    <t>86031</t>
  </si>
  <si>
    <t>YZ001</t>
  </si>
  <si>
    <t>This must be completed.</t>
  </si>
  <si>
    <t>BM350</t>
  </si>
  <si>
    <t>Customer Name</t>
  </si>
  <si>
    <t>RA2</t>
  </si>
  <si>
    <t>Detail</t>
  </si>
  <si>
    <t>Signed 'Hard Copy' to be retained within schools year end records</t>
  </si>
  <si>
    <t>B1110</t>
  </si>
  <si>
    <t>Invoice Number</t>
  </si>
  <si>
    <t>RA7</t>
  </si>
  <si>
    <t>Schools 50K+ Listed Entry Evidence</t>
  </si>
  <si>
    <t>School Number:</t>
  </si>
  <si>
    <t>Amount</t>
  </si>
  <si>
    <t>Evidence Attached (tick as appropriate):</t>
  </si>
  <si>
    <t>Authorisation</t>
  </si>
  <si>
    <t>Name:</t>
  </si>
  <si>
    <t>Date:</t>
  </si>
  <si>
    <t>School Name:</t>
  </si>
  <si>
    <t>Income Received*</t>
  </si>
  <si>
    <t>Date Received</t>
  </si>
  <si>
    <t>e.g. Ecotec Grant</t>
  </si>
  <si>
    <t>Total Received</t>
  </si>
  <si>
    <t>Expenditure In-Year*</t>
  </si>
  <si>
    <t>e.g. Sports Staff Salaries</t>
  </si>
  <si>
    <t>Total Spent</t>
  </si>
  <si>
    <t>Total Receipt in Advance</t>
  </si>
  <si>
    <t>Estimated Amount</t>
  </si>
  <si>
    <t>* If attaching a separate listing, please indicate this and enter the total amount.</t>
  </si>
  <si>
    <t xml:space="preserve">Prepared by: </t>
  </si>
  <si>
    <t xml:space="preserve">Authorised by: </t>
  </si>
  <si>
    <t xml:space="preserve">Please submit this form with the evidence listed above to:                                                                                                                                                                 </t>
  </si>
  <si>
    <t xml:space="preserve">Total  </t>
  </si>
  <si>
    <t>SCHOOLS SUPPORT REF</t>
  </si>
  <si>
    <t>82501</t>
  </si>
  <si>
    <t>83200</t>
  </si>
  <si>
    <t>85300</t>
  </si>
  <si>
    <t>87100</t>
  </si>
  <si>
    <t>83100</t>
  </si>
  <si>
    <t>86405</t>
  </si>
  <si>
    <t>83901</t>
  </si>
  <si>
    <t>83647</t>
  </si>
  <si>
    <t>82502</t>
  </si>
  <si>
    <t>81301</t>
  </si>
  <si>
    <t>e.g. Sports Equipment</t>
  </si>
  <si>
    <t>Removed from list as these are codes that must not be used.</t>
  </si>
  <si>
    <r>
      <t xml:space="preserve">Internal Validation </t>
    </r>
    <r>
      <rPr>
        <b/>
        <i/>
        <sz val="10"/>
        <color indexed="9"/>
        <rFont val="Arial"/>
        <family val="2"/>
      </rPr>
      <t>(SCC USE ONLY)</t>
    </r>
  </si>
  <si>
    <t>001</t>
  </si>
  <si>
    <t>School Name / Lead School in a Federation</t>
  </si>
  <si>
    <t>School Name</t>
  </si>
  <si>
    <t xml:space="preserve">Aldeburgh Primary School </t>
  </si>
  <si>
    <t>005</t>
  </si>
  <si>
    <t xml:space="preserve">Barnby &amp; North Cove Community Primary </t>
  </si>
  <si>
    <t>010</t>
  </si>
  <si>
    <t>Bedfield C of E VCP School</t>
  </si>
  <si>
    <t>011</t>
  </si>
  <si>
    <t>Benhall, St Mary's C of E VCP School</t>
  </si>
  <si>
    <t>012</t>
  </si>
  <si>
    <t>Blundeston C of E VCP School</t>
  </si>
  <si>
    <t>014</t>
  </si>
  <si>
    <t>Brampton C of E VCP School</t>
  </si>
  <si>
    <t>015</t>
  </si>
  <si>
    <t>Bungay Primary School</t>
  </si>
  <si>
    <t>017</t>
  </si>
  <si>
    <t>St Botolph's CEVCP School</t>
  </si>
  <si>
    <t>019</t>
  </si>
  <si>
    <t>Carlton Colville Primary School</t>
  </si>
  <si>
    <t>020</t>
  </si>
  <si>
    <t>Charsfield CEVCP School</t>
  </si>
  <si>
    <t>022</t>
  </si>
  <si>
    <t>Corton CEVCP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</si>
  <si>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</si>
  <si>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</si>
  <si>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</si>
  <si>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</si>
  <si>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</si>
  <si>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</si>
  <si>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</si>
  <si>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</si>
  <si>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</si>
  <si>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</si>
  <si>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</si>
  <si>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</si>
  <si>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</si>
  <si>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</si>
  <si>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041</t>
  </si>
  <si>
    <t>Edgar Sewter Community Primary School</t>
  </si>
  <si>
    <t>042</t>
  </si>
  <si>
    <t>Helmingham Community Primary School</t>
  </si>
  <si>
    <t>044</t>
  </si>
  <si>
    <t>Holton St Peter Community Primary School</t>
  </si>
  <si>
    <t>048</t>
  </si>
  <si>
    <t>Ilketshall St Lawrence School</t>
  </si>
  <si>
    <t>050</t>
  </si>
  <si>
    <t>Kelsale CEVCP School</t>
  </si>
  <si>
    <t>056</t>
  </si>
  <si>
    <t>All Saints CEVAP School, Laxfield</t>
  </si>
  <si>
    <t>065</t>
  </si>
  <si>
    <t>Poplars Community Primary School</t>
  </si>
  <si>
    <t>068</t>
  </si>
  <si>
    <t>Roman Hill Primary School</t>
  </si>
  <si>
    <t>074</t>
  </si>
  <si>
    <t>Woods Loke Community Primary School</t>
  </si>
  <si>
    <t>075</t>
  </si>
  <si>
    <t>Oulton Broad Primary School</t>
  </si>
  <si>
    <t>080</t>
  </si>
  <si>
    <t>Mellis CEVCP School</t>
  </si>
  <si>
    <t>084</t>
  </si>
  <si>
    <t>Occold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</si>
  <si>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</si>
  <si>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</si>
  <si>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</si>
  <si>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</si>
  <si>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</si>
  <si>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</si>
  <si>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</si>
  <si>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</si>
  <si>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</si>
  <si>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</si>
  <si>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</si>
  <si>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</si>
  <si>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</si>
  <si>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</si>
  <si>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</si>
  <si>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</si>
  <si>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</si>
  <si>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</si>
  <si>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</si>
  <si>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</si>
  <si>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</si>
  <si>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</si>
  <si>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</si>
  <si>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</si>
  <si>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</si>
  <si>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</si>
  <si>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</si>
  <si>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</si>
  <si>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157</t>
  </si>
  <si>
    <t>Pakefield High</t>
  </si>
  <si>
    <t>176</t>
  </si>
  <si>
    <t>Old Warren House Pupil Referral Unit</t>
  </si>
  <si>
    <t>187</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</si>
  <si>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</si>
  <si>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</si>
  <si>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</si>
  <si>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</si>
  <si>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</si>
  <si>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</si>
  <si>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</si>
  <si>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</si>
  <si>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</si>
  <si>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</si>
  <si>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</si>
  <si>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</si>
  <si>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</si>
  <si>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</si>
  <si>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</si>
  <si>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</si>
  <si>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</si>
  <si>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</si>
  <si>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</si>
  <si>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</si>
  <si>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</si>
  <si>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</si>
  <si>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</si>
  <si>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</si>
  <si>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</si>
  <si>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</si>
  <si>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</si>
  <si>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</si>
  <si>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</si>
  <si>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</si>
  <si>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</si>
  <si>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</si>
  <si>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</si>
  <si>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</si>
  <si>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</si>
  <si>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</si>
  <si>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</si>
  <si>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</si>
  <si>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</si>
  <si>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</si>
  <si>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</si>
  <si>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</si>
  <si>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</si>
  <si>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</si>
  <si>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</si>
  <si>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</si>
  <si>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</si>
  <si>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</si>
  <si>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</si>
  <si>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</si>
  <si>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</si>
  <si>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</si>
  <si>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</si>
  <si>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</si>
  <si>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</si>
  <si>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</si>
  <si>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</si>
  <si>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</si>
  <si>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</si>
  <si>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</si>
  <si>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</si>
  <si>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</si>
  <si>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</si>
  <si>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</si>
  <si>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</si>
  <si>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</si>
  <si>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</si>
  <si>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</si>
  <si>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</si>
  <si>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</si>
  <si>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</si>
  <si>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</si>
  <si>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</si>
  <si>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</si>
  <si>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</si>
  <si>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</si>
  <si>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</si>
  <si>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</si>
  <si>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</si>
  <si>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</si>
  <si>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</si>
  <si>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</si>
  <si>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</si>
  <si>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</si>
  <si>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</si>
  <si>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</si>
  <si>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</si>
  <si>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</si>
  <si>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</si>
  <si>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</si>
  <si>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</si>
  <si>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</si>
  <si>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</si>
  <si>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</si>
  <si>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</si>
  <si>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</si>
  <si>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</si>
  <si>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</si>
  <si>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</si>
  <si>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</si>
  <si>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</si>
  <si>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</si>
  <si>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</si>
  <si>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</si>
  <si>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</si>
  <si>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</si>
  <si>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</si>
  <si>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</si>
  <si>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</si>
  <si>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</si>
  <si>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</si>
  <si>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</si>
  <si>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313</t>
  </si>
  <si>
    <t>Gorseland Primary School</t>
  </si>
  <si>
    <t>314</t>
  </si>
  <si>
    <t>Melton Primary School</t>
  </si>
  <si>
    <t>317</t>
  </si>
  <si>
    <t>Orford CEVAP School</t>
  </si>
  <si>
    <t>318</t>
  </si>
  <si>
    <t>Otley Primary School</t>
  </si>
  <si>
    <t>320</t>
  </si>
  <si>
    <t>Rendlesham Community Primary School</t>
  </si>
  <si>
    <t>322</t>
  </si>
  <si>
    <t>Shotley Community Primary School</t>
  </si>
  <si>
    <t>324</t>
  </si>
  <si>
    <t>Somersham Primary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</si>
  <si>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</si>
  <si>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</si>
  <si>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</si>
  <si>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</si>
  <si>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</si>
  <si>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</si>
  <si>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</si>
  <si>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</si>
  <si>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</si>
  <si>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</si>
  <si>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</si>
  <si>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</si>
  <si>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</si>
  <si>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</si>
  <si>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</si>
  <si>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</si>
  <si>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</si>
  <si>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</si>
  <si>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</si>
  <si>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</si>
  <si>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</si>
  <si>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</si>
  <si>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351</t>
  </si>
  <si>
    <t>Alderwood Pupil Referral Unit</t>
  </si>
  <si>
    <t>352</t>
  </si>
  <si>
    <t>First Base (Ipswich) Pupil Referral Unit</t>
  </si>
  <si>
    <t>353</t>
  </si>
  <si>
    <t>St Christopher's Pupil Referral Unit</t>
  </si>
  <si>
    <t>356</t>
  </si>
  <si>
    <t>Claydon High School</t>
  </si>
  <si>
    <t>370</t>
  </si>
  <si>
    <t>Northgate High School</t>
  </si>
  <si>
    <t>396</t>
  </si>
  <si>
    <t>The Bridge School</t>
  </si>
  <si>
    <t>400</t>
  </si>
  <si>
    <t xml:space="preserve">Acton CEVCP School </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</si>
  <si>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</si>
  <si>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</si>
  <si>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</si>
  <si>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</si>
  <si>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</si>
  <si>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</si>
  <si>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</si>
  <si>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</si>
  <si>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</si>
  <si>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</si>
  <si>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</si>
  <si>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</si>
  <si>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</si>
  <si>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</si>
  <si>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</si>
  <si>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</si>
  <si>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</si>
  <si>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</si>
  <si>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</si>
  <si>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</si>
  <si>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</si>
  <si>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</si>
  <si>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</si>
  <si>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</si>
  <si>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</si>
  <si>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</si>
  <si>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</si>
  <si>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</si>
  <si>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</si>
  <si>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</si>
  <si>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</si>
  <si>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</si>
  <si>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</si>
  <si>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</si>
  <si>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</si>
  <si>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</si>
  <si>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</si>
  <si>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</si>
  <si>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</si>
  <si>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</si>
  <si>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</si>
  <si>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</si>
  <si>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</si>
  <si>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</si>
  <si>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</si>
  <si>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</si>
  <si>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</si>
  <si>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</si>
  <si>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</si>
  <si>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</si>
  <si>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</si>
  <si>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</si>
  <si>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</si>
  <si>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</si>
  <si>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</si>
  <si>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</si>
  <si>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</si>
  <si>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</si>
  <si>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</si>
  <si>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</si>
  <si>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</si>
  <si>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</si>
  <si>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</si>
  <si>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</si>
  <si>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</si>
  <si>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</si>
  <si>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</si>
  <si>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</si>
  <si>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</si>
  <si>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</si>
  <si>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</si>
  <si>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</si>
  <si>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</si>
  <si>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</si>
  <si>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</si>
  <si>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</si>
  <si>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473</t>
  </si>
  <si>
    <t xml:space="preserve">Beck Row Primary School </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</si>
  <si>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</si>
  <si>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</si>
  <si>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</si>
  <si>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</si>
  <si>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</si>
  <si>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</si>
  <si>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</si>
  <si>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</si>
  <si>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</si>
  <si>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</si>
  <si>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</si>
  <si>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</si>
  <si>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486</t>
  </si>
  <si>
    <t>Paddocks Primary School</t>
  </si>
  <si>
    <t>488</t>
  </si>
  <si>
    <t>Norton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</si>
  <si>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</si>
  <si>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</si>
  <si>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</si>
  <si>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</si>
  <si>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</si>
  <si>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</si>
  <si>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</si>
  <si>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</si>
  <si>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</si>
  <si>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</si>
  <si>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</si>
  <si>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</si>
  <si>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</si>
  <si>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</si>
  <si>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</si>
  <si>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</si>
  <si>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506</t>
  </si>
  <si>
    <t>The Freeman Community Primary School</t>
  </si>
  <si>
    <t>507</t>
  </si>
  <si>
    <t>St Gregory CEVCP School</t>
  </si>
  <si>
    <t>508</t>
  </si>
  <si>
    <t>Trinity CEVA Primary School (Stowmarket)</t>
  </si>
  <si>
    <t>517</t>
  </si>
  <si>
    <t>Walsham-le-Willows CEVCP School</t>
  </si>
  <si>
    <t>552</t>
  </si>
  <si>
    <t>King Edward VI CEVC Upper School</t>
  </si>
  <si>
    <t>553</t>
  </si>
  <si>
    <t>St Benedict's Catholic School</t>
  </si>
  <si>
    <t>558</t>
  </si>
  <si>
    <t>Stowmarket High School</t>
  </si>
  <si>
    <t>560</t>
  </si>
  <si>
    <t>Thurston Community College</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</si>
  <si>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</si>
  <si>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</si>
  <si>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</si>
  <si>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</si>
  <si>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</si>
  <si>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</si>
  <si>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</si>
  <si>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</si>
  <si>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</si>
  <si>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</si>
  <si>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</si>
  <si>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</si>
  <si>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</si>
  <si>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</si>
  <si>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Journal Name</t>
  </si>
  <si>
    <t>Cost Centre</t>
  </si>
  <si>
    <t>Subjective</t>
  </si>
  <si>
    <t>Sub Analysis</t>
  </si>
  <si>
    <t>Activity</t>
  </si>
  <si>
    <t>Org</t>
  </si>
  <si>
    <t>Debit</t>
  </si>
  <si>
    <t>Credit</t>
  </si>
  <si>
    <t>Line Description</t>
  </si>
  <si>
    <t>Line DFF</t>
  </si>
  <si>
    <t>Subjective Conversion</t>
  </si>
  <si>
    <t>Sub Analysis Conversion</t>
  </si>
  <si>
    <t>Version 1.1</t>
  </si>
  <si>
    <t>I certify that I have / or have been delegated the authority to submit this Listed Creditor by the Headteacher/Governing Body</t>
  </si>
  <si>
    <t>Schools Accountancy Team</t>
  </si>
  <si>
    <t>Sat@suffolk.gov.uk</t>
  </si>
  <si>
    <t xml:space="preserve">    Save a copy of this form and attach it to an email</t>
  </si>
  <si>
    <t xml:space="preserve">    Copy the Schools Accountancy Team email address to the SEND TO box of your email</t>
  </si>
  <si>
    <t>sat@suffolk.gov.uk</t>
  </si>
  <si>
    <t>Horizon School</t>
  </si>
  <si>
    <t>Create Journal</t>
  </si>
  <si>
    <t>Spreadsheet</t>
  </si>
  <si>
    <t>SCC PRIMARY LEDGER</t>
  </si>
  <si>
    <t>*Accounting Date</t>
  </si>
  <si>
    <t>Journal Lines</t>
  </si>
  <si>
    <t>*Currency</t>
  </si>
  <si>
    <t>Conversion Date</t>
  </si>
  <si>
    <t>Conversion Rate Type</t>
  </si>
  <si>
    <t>Conversion Rate</t>
  </si>
  <si>
    <t>Accounted Debit</t>
  </si>
  <si>
    <t>Accounted Credit</t>
  </si>
  <si>
    <t>GBP</t>
  </si>
  <si>
    <t>RIA SCH</t>
  </si>
  <si>
    <t>B2177581W88)EU.0</t>
  </si>
  <si>
    <t/>
  </si>
  <si>
    <t xml:space="preserve">Key </t>
  </si>
  <si>
    <t>Error</t>
  </si>
  <si>
    <t>Reconciliation Reference</t>
  </si>
  <si>
    <t>Captured Information</t>
  </si>
  <si>
    <t>Captured Information Context</t>
  </si>
  <si>
    <t>Line Descriptive Flexfield Values</t>
  </si>
  <si>
    <t>Line Descriptive Flexfield Context</t>
  </si>
  <si>
    <t>Clearing Company</t>
  </si>
  <si>
    <t>Statistical Quantity</t>
  </si>
  <si>
    <t>**Entered Credit</t>
  </si>
  <si>
    <t>**Entered Debit</t>
  </si>
  <si>
    <t>*Organisation [..]</t>
  </si>
  <si>
    <t>*Activity [..]</t>
  </si>
  <si>
    <t>*Sub Analysis [..]</t>
  </si>
  <si>
    <t>*Subjective [..]</t>
  </si>
  <si>
    <t>*Cost Centre [..]</t>
  </si>
  <si>
    <t>Row Status</t>
  </si>
  <si>
    <t>Changed</t>
  </si>
  <si>
    <t>Journal Validation Status</t>
  </si>
  <si>
    <t>Worksheet Status</t>
  </si>
  <si>
    <t>Reference Date</t>
  </si>
  <si>
    <t>Adjusting Period</t>
  </si>
  <si>
    <t>Total Accounted Credit</t>
  </si>
  <si>
    <t>Reversal Date</t>
  </si>
  <si>
    <t>Total Accounted Debit</t>
  </si>
  <si>
    <t>Reversal Period</t>
  </si>
  <si>
    <t>*Ledger</t>
  </si>
  <si>
    <t>Total Entered Credit</t>
  </si>
  <si>
    <t>*Category</t>
  </si>
  <si>
    <t>Description</t>
  </si>
  <si>
    <t>Total Entered Debit</t>
  </si>
  <si>
    <t>*Source</t>
  </si>
  <si>
    <t>Journal</t>
  </si>
  <si>
    <t>*Group ID</t>
  </si>
  <si>
    <t>Data Access Set</t>
  </si>
  <si>
    <t>If any rows on the worksheet have an Insert failed status, none of the rows are loaded to GL Interface table.</t>
  </si>
  <si>
    <t>* Required  **At least one is required</t>
  </si>
  <si>
    <t>TABLE_ROW_CACHE_COLUMN</t>
  </si>
  <si>
    <t>Listed Receipt in Advance</t>
  </si>
  <si>
    <t>Planned 2023-24 Spend*</t>
  </si>
  <si>
    <t>School Receipts in Advance Form 2023-24- Revenue</t>
  </si>
  <si>
    <t>Use this from to record money that has been received in 2023-24 that relates to 2024-25. Complete sections 2, 3 &amp; 4</t>
  </si>
  <si>
    <r>
      <t xml:space="preserve">The deadline for submission is 5pm, Friday </t>
    </r>
    <r>
      <rPr>
        <b/>
        <sz val="10"/>
        <color theme="7" tint="-0.499984740745262"/>
        <rFont val="Arial"/>
        <family val="2"/>
      </rPr>
      <t>22nd March 2024</t>
    </r>
    <r>
      <rPr>
        <sz val="10"/>
        <color theme="7" tint="-0.499984740745262"/>
        <rFont val="Arial"/>
        <family val="2"/>
      </rPr>
      <t>.</t>
    </r>
  </si>
  <si>
    <t>Receipt in Advance - Revenue - 2023-24</t>
  </si>
  <si>
    <t>I certify that:
- This Receipt in Advance relates to income received on or before 31st March 2024, specifically associated with planned expenditure in new financial year where the goods or services are to be purchased after 31st March.  
- Expenditure to the value of the Receipt in Advance will take place in 2024-25, or the unspent income will be repaid.
- The income was not received from/via SCC or another SCC school.</t>
  </si>
  <si>
    <t>Receipts in Advance 2023-24 Contra Line</t>
  </si>
  <si>
    <t>P13-24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</si>
</sst>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164" formatCode="m/d/yy"/>
    <numFmt numFmtId="165" formatCode="00"/>
    <numFmt numFmtId="166" formatCode="000"/>
    <numFmt numFmtId="167" formatCode="[$-809]d\ mmmm\ yyyy;@"/>
    <numFmt numFmtId="168" formatCode="00000000"/>
    <numFmt numFmtId="169" formatCode="#,##0.00;\(#,##0.00\)"/>
    <numFmt numFmtId="170" formatCode="#,##0;\(#,##0\)"/>
    <numFmt numFmtId="171" formatCode="#,##0.000000"/>
  </numFmts>
  <fonts count="65" x14ac:knownFonts="1">
    <font>
      <sz val="10"/>
      <name val="Arial"/>
    </font>
    <font>
      <sz val="10"/>
      <name val="Arial"/>
      <family val="2"/>
    </font>
    <font>
      <b/>
      <sz val="10"/>
      <name val="Arial"/>
      <family val="2"/>
    </font>
    <font>
      <sz val="6"/>
      <color indexed="9"/>
      <name val="Arial"/>
      <family val="2"/>
    </font>
    <font>
      <sz val="26"/>
      <color indexed="54"/>
      <name val="Arial"/>
      <family val="2"/>
    </font>
    <font>
      <sz val="8"/>
      <color indexed="9"/>
      <name val="Arial"/>
      <family val="2"/>
    </font>
    <font>
      <b/>
      <sz val="10"/>
      <color indexed="9"/>
      <name val="Arial"/>
      <family val="2"/>
    </font>
    <font>
      <b/>
      <i/>
      <sz val="10"/>
      <color indexed="9"/>
      <name val="Arial"/>
      <family val="2"/>
    </font>
    <font>
      <sz val="10"/>
      <color indexed="9"/>
      <name val="Arial"/>
      <family val="2"/>
    </font>
    <font>
      <sz val="8"/>
      <name val="Arial"/>
      <family val="2"/>
    </font>
    <font>
      <sz val="6"/>
      <color indexed="17"/>
      <name val="Arial"/>
      <family val="2"/>
    </font>
    <font>
      <sz val="24"/>
      <color indexed="17"/>
      <name val="Arial"/>
      <family val="2"/>
    </font>
    <font>
      <sz val="10"/>
      <color indexed="17"/>
      <name val="Arial"/>
      <family val="2"/>
    </font>
    <font>
      <u/>
      <sz val="10"/>
      <color indexed="12"/>
      <name val="Arial"/>
      <family val="2"/>
    </font>
    <font>
      <sz val="10"/>
      <name val="Arial"/>
      <family val="2"/>
    </font>
    <font>
      <i/>
      <sz val="10"/>
      <color indexed="17"/>
      <name val="Arial"/>
      <family val="2"/>
    </font>
    <font>
      <u/>
      <sz val="10"/>
      <color indexed="12"/>
      <name val="Arial"/>
      <family val="2"/>
    </font>
    <font>
      <sz val="10"/>
      <color indexed="10"/>
      <name val="Arial"/>
      <family val="2"/>
    </font>
    <font>
      <i/>
      <sz val="8"/>
      <color indexed="10"/>
      <name val="Arial"/>
      <family val="2"/>
    </font>
    <font>
      <b/>
      <sz val="8"/>
      <color indexed="9"/>
      <name val="Arial"/>
      <family val="2"/>
    </font>
    <font>
      <sz val="24"/>
      <color indexed="20"/>
      <name val="Arial"/>
      <family val="2"/>
    </font>
    <font>
      <b/>
      <sz val="10"/>
      <color indexed="20"/>
      <name val="Arial"/>
      <family val="2"/>
    </font>
    <font>
      <sz val="10"/>
      <color indexed="20"/>
      <name val="Arial"/>
      <family val="2"/>
    </font>
    <font>
      <i/>
      <sz val="10"/>
      <color indexed="20"/>
      <name val="Arial"/>
      <family val="2"/>
    </font>
    <font>
      <sz val="8"/>
      <color indexed="20"/>
      <name val="Arial"/>
      <family val="2"/>
    </font>
    <font>
      <sz val="8"/>
      <name val="Arial"/>
      <family val="2"/>
    </font>
    <font>
      <b/>
      <sz val="14"/>
      <color indexed="9"/>
      <name val="Arial"/>
      <family val="2"/>
    </font>
    <font>
      <i/>
      <sz val="10"/>
      <color indexed="10"/>
      <name val="Arial"/>
      <family val="2"/>
    </font>
    <font>
      <sz val="10"/>
      <color indexed="20"/>
      <name val="Arial"/>
      <family val="2"/>
    </font>
    <font>
      <sz val="10"/>
      <color indexed="9"/>
      <name val="Arial"/>
      <family val="2"/>
    </font>
    <font>
      <b/>
      <sz val="18"/>
      <color indexed="20"/>
      <name val="Arial"/>
      <family val="2"/>
    </font>
    <font>
      <sz val="18"/>
      <color indexed="20"/>
      <name val="Arial"/>
      <family val="2"/>
    </font>
    <font>
      <b/>
      <sz val="11"/>
      <color indexed="20"/>
      <name val="Arial"/>
      <family val="2"/>
    </font>
    <font>
      <sz val="11"/>
      <color indexed="22"/>
      <name val="Arial"/>
      <family val="2"/>
    </font>
    <font>
      <sz val="11"/>
      <name val="Arial"/>
      <family val="2"/>
    </font>
    <font>
      <sz val="11"/>
      <color indexed="20"/>
      <name val="Arial"/>
      <family val="2"/>
    </font>
    <font>
      <b/>
      <sz val="11"/>
      <color indexed="20"/>
      <name val="Arial"/>
      <family val="2"/>
    </font>
    <font>
      <sz val="11"/>
      <name val="Arial"/>
      <family val="2"/>
    </font>
    <font>
      <b/>
      <sz val="10"/>
      <color indexed="20"/>
      <name val="Arial"/>
      <family val="2"/>
    </font>
    <font>
      <b/>
      <sz val="11"/>
      <name val="Arial"/>
      <family val="2"/>
    </font>
    <font>
      <sz val="12"/>
      <color indexed="20"/>
      <name val="Arial"/>
      <family val="2"/>
    </font>
    <font>
      <b/>
      <sz val="12"/>
      <color indexed="9"/>
      <name val="Arial"/>
      <family val="2"/>
    </font>
    <font>
      <b/>
      <sz val="11"/>
      <color indexed="9"/>
      <name val="Arial"/>
      <family val="2"/>
    </font>
    <font>
      <sz val="12"/>
      <color indexed="20"/>
      <name val="Arial"/>
      <family val="2"/>
    </font>
    <font>
      <sz val="10"/>
      <name val="Arial"/>
      <family val="2"/>
    </font>
    <font>
      <sz val="8"/>
      <color rgb="FF000000"/>
      <name val="Tahoma"/>
      <family val="2"/>
    </font>
    <font>
      <sz val="10"/>
      <color theme="7" tint="-0.499984740745262"/>
      <name val="Arial"/>
      <family val="2"/>
    </font>
    <font>
      <b/>
      <sz val="10"/>
      <color theme="7" tint="-0.499984740745262"/>
      <name val="Arial"/>
      <family val="2"/>
    </font>
    <font>
      <sz val="10"/>
      <color indexed="46"/>
      <name val="Arial"/>
      <family val="2"/>
    </font>
    <font>
      <sz val="8"/>
      <name val="Tahoma"/>
      <family val="2"/>
    </font>
    <font>
      <b/>
      <sz val="14"/>
      <name val="Tahoma"/>
      <family val="2"/>
    </font>
    <font>
      <b/>
      <sz val="10"/>
      <name val="Tahoma"/>
      <family val="2"/>
    </font>
    <font>
      <sz val="10"/>
      <name val="Tahoma"/>
      <family val="2"/>
    </font>
    <font>
      <b/>
      <sz val="11"/>
      <name val="Tahoma"/>
      <family val="2"/>
    </font>
    <font>
      <sz val="10"/>
      <color theme="1"/>
      <name val="Tahoma"/>
      <family val="2"/>
    </font>
    <font>
      <u/>
      <sz val="10"/>
      <color rgb="FF003399"/>
      <name val="Tahoma"/>
      <family val="2"/>
    </font>
    <font>
      <b/>
      <sz val="10"/>
      <color rgb="FFC70000"/>
      <name val="Tahoma"/>
      <family val="2"/>
    </font>
    <font>
      <sz val="9"/>
      <color rgb="FF333333"/>
      <name val="Helvetica"/>
    </font>
    <font>
      <b/>
      <sz val="9"/>
      <color rgb="FF4F4F4F"/>
      <name val="Helvetica"/>
    </font>
    <font>
      <sz val="9"/>
      <color rgb="FF000000"/>
      <name val="Helvetica"/>
    </font>
    <font>
      <b/>
      <sz val="10"/>
      <color rgb="FF000000"/>
      <name val="Helvetica"/>
    </font>
    <font>
      <sz val="9"/>
      <color rgb="FF63AEEE"/>
      <name val="Helvetica"/>
    </font>
    <font>
      <b/>
      <sz val="11"/>
      <color rgb="FF454545"/>
      <name val="Helvetica"/>
    </font>
    <font>
      <b/>
      <sz val="14"/>
      <color rgb="FF252525"/>
      <name val="Helvetica"/>
    </font>
    <font>
      <b/>
      <sz val="12"/>
      <color rgb="FF252525"/>
      <name val="Helvetica"/>
    </font>
  </fonts>
  <fills count="16">
    <fill>
      <patternFill patternType="none"/>
    </fill>
    <fill>
      <patternFill patternType="gray125"/>
    </fill>
    <fill>
      <patternFill patternType="solid">
        <fgColor indexed="20"/>
        <bgColor indexed="64"/>
      </patternFill>
    </fill>
    <fill>
      <patternFill patternType="solid">
        <fgColor indexed="3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0"/>
        <bgColor indexed="64"/>
      </patternFill>
    </fill>
    <fill>
      <patternFill patternType="solid">
        <fgColor theme="0"/>
      </patternFill>
    </fill>
    <fill>
      <patternFill patternType="solid">
        <fgColor rgb="FFC1C1C1"/>
        <bgColor indexed="64"/>
      </patternFill>
    </fill>
    <fill>
      <patternFill patternType="solid">
        <fgColor rgb="FFFFFFFF"/>
        <bgColor indexed="64"/>
      </patternFill>
    </fill>
    <fill>
      <patternFill patternType="solid">
        <fgColor rgb="FFFCFDFE"/>
        <bgColor indexed="64"/>
      </patternFill>
    </fill>
    <fill>
      <patternFill patternType="solid">
        <fgColor rgb="FFF2F4F7"/>
        <bgColor indexed="64"/>
      </patternFill>
    </fill>
    <fill>
      <patternFill patternType="solid">
        <fgColor rgb="FFF7F9FC"/>
        <bgColor indexed="64"/>
      </patternFill>
    </fill>
    <fill>
      <patternFill patternType="solid">
        <fgColor rgb="FFF9F9F9"/>
        <bgColor indexed="64"/>
      </patternFill>
    </fill>
    <fill>
      <patternFill patternType="solid">
        <fgColor rgb="FFF5F5F5"/>
        <bgColor indexed="64"/>
      </patternFill>
    </fill>
  </fills>
  <borders count="86">
    <border>
      <left/>
      <right/>
      <top/>
      <bottom/>
      <diagonal/>
    </border>
    <border>
      <left style="medium">
        <color indexed="20"/>
      </left>
      <right style="medium">
        <color indexed="20"/>
      </right>
      <top style="medium">
        <color indexed="20"/>
      </top>
      <bottom style="medium">
        <color indexed="20"/>
      </bottom>
      <diagonal/>
    </border>
    <border>
      <left style="double">
        <color indexed="20"/>
      </left>
      <right style="double">
        <color indexed="20"/>
      </right>
      <top style="hair">
        <color indexed="20"/>
      </top>
      <bottom style="hair">
        <color indexed="20"/>
      </bottom>
      <diagonal/>
    </border>
    <border>
      <left/>
      <right style="double">
        <color indexed="20"/>
      </right>
      <top style="hair">
        <color indexed="20"/>
      </top>
      <bottom style="hair">
        <color indexed="20"/>
      </bottom>
      <diagonal/>
    </border>
    <border>
      <left style="double">
        <color indexed="20"/>
      </left>
      <right style="hair">
        <color indexed="20"/>
      </right>
      <top style="hair">
        <color indexed="20"/>
      </top>
      <bottom style="hair">
        <color indexed="20"/>
      </bottom>
      <diagonal/>
    </border>
    <border>
      <left style="thick">
        <color indexed="20"/>
      </left>
      <right/>
      <top/>
      <bottom/>
      <diagonal/>
    </border>
    <border>
      <left/>
      <right style="thick">
        <color indexed="20"/>
      </right>
      <top/>
      <bottom/>
      <diagonal/>
    </border>
    <border>
      <left style="double">
        <color indexed="9"/>
      </left>
      <right style="double">
        <color indexed="9"/>
      </right>
      <top/>
      <bottom/>
      <diagonal/>
    </border>
    <border>
      <left style="medium">
        <color indexed="54"/>
      </left>
      <right/>
      <top/>
      <bottom/>
      <diagonal/>
    </border>
    <border>
      <left style="thick">
        <color indexed="20"/>
      </left>
      <right/>
      <top/>
      <bottom style="thick">
        <color indexed="20"/>
      </bottom>
      <diagonal/>
    </border>
    <border>
      <left/>
      <right/>
      <top/>
      <bottom style="thick">
        <color indexed="20"/>
      </bottom>
      <diagonal/>
    </border>
    <border>
      <left/>
      <right style="thick">
        <color indexed="20"/>
      </right>
      <top/>
      <bottom style="thick">
        <color indexed="20"/>
      </bottom>
      <diagonal/>
    </border>
    <border>
      <left/>
      <right style="double">
        <color indexed="20"/>
      </right>
      <top/>
      <bottom/>
      <diagonal/>
    </border>
    <border>
      <left style="double">
        <color indexed="9"/>
      </left>
      <right/>
      <top/>
      <bottom/>
      <diagonal/>
    </border>
    <border>
      <left style="double">
        <color indexed="9"/>
      </left>
      <right style="double">
        <color indexed="9"/>
      </right>
      <top/>
      <bottom style="hair">
        <color indexed="20"/>
      </bottom>
      <diagonal/>
    </border>
    <border>
      <left style="medium">
        <color indexed="20"/>
      </left>
      <right/>
      <top/>
      <bottom/>
      <diagonal/>
    </border>
    <border>
      <left/>
      <right style="medium">
        <color indexed="20"/>
      </right>
      <top/>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style="hair">
        <color indexed="20"/>
      </bottom>
      <diagonal/>
    </border>
    <border>
      <left style="thin">
        <color indexed="20"/>
      </left>
      <right style="thin">
        <color indexed="20"/>
      </right>
      <top style="hair">
        <color indexed="20"/>
      </top>
      <bottom style="hair">
        <color indexed="20"/>
      </bottom>
      <diagonal/>
    </border>
    <border>
      <left style="thin">
        <color indexed="20"/>
      </left>
      <right style="thin">
        <color indexed="20"/>
      </right>
      <top/>
      <bottom style="thin">
        <color indexed="20"/>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medium">
        <color indexed="20"/>
      </left>
      <right/>
      <top/>
      <bottom style="medium">
        <color indexed="20"/>
      </bottom>
      <diagonal/>
    </border>
    <border>
      <left/>
      <right/>
      <top/>
      <bottom style="medium">
        <color indexed="20"/>
      </bottom>
      <diagonal/>
    </border>
    <border>
      <left/>
      <right style="medium">
        <color indexed="20"/>
      </right>
      <top/>
      <bottom style="medium">
        <color indexed="20"/>
      </bottom>
      <diagonal/>
    </border>
    <border>
      <left/>
      <right style="thin">
        <color indexed="20"/>
      </right>
      <top style="thin">
        <color indexed="20"/>
      </top>
      <bottom style="thin">
        <color indexed="20"/>
      </bottom>
      <diagonal/>
    </border>
    <border>
      <left style="thin">
        <color indexed="9"/>
      </left>
      <right style="thin">
        <color indexed="9"/>
      </right>
      <top style="thin">
        <color indexed="20"/>
      </top>
      <bottom style="thin">
        <color indexed="20"/>
      </bottom>
      <diagonal/>
    </border>
    <border>
      <left style="thin">
        <color indexed="20"/>
      </left>
      <right style="thin">
        <color indexed="20"/>
      </right>
      <top style="hair">
        <color indexed="20"/>
      </top>
      <bottom style="thin">
        <color indexed="2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20"/>
      </left>
      <right style="medium">
        <color indexed="20"/>
      </right>
      <top/>
      <bottom style="medium">
        <color indexed="20"/>
      </bottom>
      <diagonal/>
    </border>
    <border>
      <left style="medium">
        <color indexed="20"/>
      </left>
      <right/>
      <top style="medium">
        <color indexed="20"/>
      </top>
      <bottom style="medium">
        <color indexed="20"/>
      </bottom>
      <diagonal/>
    </border>
    <border>
      <left/>
      <right style="medium">
        <color indexed="20"/>
      </right>
      <top style="medium">
        <color indexed="20"/>
      </top>
      <bottom style="medium">
        <color indexed="20"/>
      </bottom>
      <diagonal/>
    </border>
    <border>
      <left/>
      <right style="thick">
        <color indexed="17"/>
      </right>
      <top/>
      <bottom/>
      <diagonal/>
    </border>
    <border>
      <left style="thick">
        <color indexed="20"/>
      </left>
      <right style="thick">
        <color indexed="20"/>
      </right>
      <top style="thick">
        <color indexed="20"/>
      </top>
      <bottom/>
      <diagonal/>
    </border>
    <border>
      <left style="thick">
        <color indexed="20"/>
      </left>
      <right style="thick">
        <color indexed="20"/>
      </right>
      <top/>
      <bottom/>
      <diagonal/>
    </border>
    <border>
      <left style="thick">
        <color indexed="20"/>
      </left>
      <right style="thick">
        <color indexed="20"/>
      </right>
      <top/>
      <bottom style="thick">
        <color indexed="20"/>
      </bottom>
      <diagonal/>
    </border>
    <border>
      <left/>
      <right/>
      <top style="thick">
        <color indexed="20"/>
      </top>
      <bottom/>
      <diagonal/>
    </border>
    <border>
      <left/>
      <right style="thick">
        <color indexed="20"/>
      </right>
      <top style="thick">
        <color indexed="20"/>
      </top>
      <bottom/>
      <diagonal/>
    </border>
    <border>
      <left style="thick">
        <color indexed="20"/>
      </left>
      <right/>
      <top style="thick">
        <color indexed="20"/>
      </top>
      <bottom/>
      <diagonal/>
    </border>
    <border>
      <left style="thin">
        <color indexed="20"/>
      </left>
      <right/>
      <top style="hair">
        <color indexed="20"/>
      </top>
      <bottom style="thin">
        <color indexed="20"/>
      </bottom>
      <diagonal/>
    </border>
    <border>
      <left/>
      <right/>
      <top style="hair">
        <color indexed="20"/>
      </top>
      <bottom style="thin">
        <color indexed="20"/>
      </bottom>
      <diagonal/>
    </border>
    <border>
      <left/>
      <right style="thin">
        <color indexed="20"/>
      </right>
      <top style="hair">
        <color indexed="20"/>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style="hair">
        <color indexed="20"/>
      </top>
      <bottom style="hair">
        <color indexed="20"/>
      </bottom>
      <diagonal/>
    </border>
    <border>
      <left/>
      <right/>
      <top style="hair">
        <color indexed="20"/>
      </top>
      <bottom style="hair">
        <color indexed="20"/>
      </bottom>
      <diagonal/>
    </border>
    <border>
      <left/>
      <right style="thin">
        <color indexed="20"/>
      </right>
      <top style="hair">
        <color indexed="20"/>
      </top>
      <bottom style="hair">
        <color indexed="20"/>
      </bottom>
      <diagonal/>
    </border>
    <border>
      <left style="thin">
        <color indexed="20"/>
      </left>
      <right style="thin">
        <color indexed="64"/>
      </right>
      <top style="thin">
        <color indexed="20"/>
      </top>
      <bottom style="thin">
        <color indexed="20"/>
      </bottom>
      <diagonal/>
    </border>
    <border>
      <left style="thin">
        <color indexed="64"/>
      </left>
      <right style="thin">
        <color indexed="64"/>
      </right>
      <top style="thin">
        <color indexed="20"/>
      </top>
      <bottom style="thin">
        <color indexed="20"/>
      </bottom>
      <diagonal/>
    </border>
    <border>
      <left style="thin">
        <color indexed="64"/>
      </left>
      <right style="thin">
        <color indexed="20"/>
      </right>
      <top style="thin">
        <color indexed="20"/>
      </top>
      <bottom style="thin">
        <color indexed="20"/>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style="thin">
        <color indexed="20"/>
      </left>
      <right/>
      <top style="thin">
        <color indexed="20"/>
      </top>
      <bottom style="hair">
        <color indexed="20"/>
      </bottom>
      <diagonal/>
    </border>
    <border>
      <left/>
      <right/>
      <top style="thin">
        <color indexed="20"/>
      </top>
      <bottom style="hair">
        <color indexed="20"/>
      </bottom>
      <diagonal/>
    </border>
    <border>
      <left/>
      <right style="thin">
        <color indexed="20"/>
      </right>
      <top style="thin">
        <color indexed="20"/>
      </top>
      <bottom style="hair">
        <color indexed="20"/>
      </bottom>
      <diagonal/>
    </border>
    <border>
      <left/>
      <right style="thin">
        <color indexed="9"/>
      </right>
      <top style="thin">
        <color indexed="20"/>
      </top>
      <bottom style="thin">
        <color indexed="20"/>
      </bottom>
      <diagonal/>
    </border>
    <border>
      <left style="medium">
        <color indexed="20"/>
      </left>
      <right/>
      <top style="medium">
        <color indexed="20"/>
      </top>
      <bottom/>
      <diagonal/>
    </border>
    <border>
      <left/>
      <right/>
      <top style="medium">
        <color indexed="20"/>
      </top>
      <bottom/>
      <diagonal/>
    </border>
    <border>
      <left/>
      <right style="medium">
        <color indexed="20"/>
      </right>
      <top style="medium">
        <color indexed="20"/>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top style="thin">
        <color rgb="FF7F7F7F"/>
      </top>
      <bottom/>
      <diagonal/>
    </border>
    <border>
      <left style="thin">
        <color rgb="FFDFE4E7"/>
      </left>
      <right style="thin">
        <color rgb="FFDFE4E7"/>
      </right>
      <top style="thin">
        <color rgb="FFDFE4E7"/>
      </top>
      <bottom style="thin">
        <color rgb="FFDFE4E7"/>
      </bottom>
      <diagonal/>
    </border>
    <border>
      <left style="thin">
        <color rgb="FFD6DFE6"/>
      </left>
      <right style="thin">
        <color rgb="FFD6DFE6"/>
      </right>
      <top style="thin">
        <color rgb="FFD6DFE6"/>
      </top>
      <bottom style="thin">
        <color rgb="FFD6DFE6"/>
      </bottom>
      <diagonal/>
    </border>
    <border>
      <left style="thin">
        <color rgb="FFEEEEEE"/>
      </left>
      <right style="thin">
        <color rgb="FFEEEEEE"/>
      </right>
      <top style="thin">
        <color rgb="FFEEEEEE"/>
      </top>
      <bottom style="thin">
        <color rgb="FFEEEEEE"/>
      </bottom>
      <diagonal/>
    </border>
    <border>
      <left/>
      <right/>
      <top/>
      <bottom style="thick">
        <color rgb="FFDBDBDB"/>
      </bottom>
      <diagonal/>
    </border>
  </borders>
  <cellStyleXfs count="51">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xf numFmtId="0" fontId="49" fillId="6" borderId="0">
      <alignment horizontal="left"/>
    </xf>
    <xf numFmtId="0" fontId="50" fillId="6" borderId="0"/>
    <xf numFmtId="0" fontId="51" fillId="7" borderId="72">
      <alignment horizontal="right" wrapText="1"/>
    </xf>
    <xf numFmtId="49" fontId="52" fillId="8" borderId="0">
      <protection locked="0"/>
    </xf>
    <xf numFmtId="0" fontId="51" fillId="7" borderId="0">
      <alignment horizontal="right"/>
    </xf>
    <xf numFmtId="14" fontId="52" fillId="8" borderId="0">
      <alignment horizontal="left"/>
      <protection locked="0"/>
    </xf>
    <xf numFmtId="0" fontId="53" fillId="6" borderId="0"/>
    <xf numFmtId="0" fontId="51" fillId="7" borderId="73"/>
    <xf numFmtId="0" fontId="51" fillId="7" borderId="73">
      <alignment horizontal="right" wrapText="1"/>
    </xf>
    <xf numFmtId="49" fontId="52" fillId="4" borderId="73"/>
    <xf numFmtId="4" fontId="52" fillId="4" borderId="73"/>
    <xf numFmtId="4" fontId="52" fillId="9" borderId="0"/>
    <xf numFmtId="0" fontId="54" fillId="9" borderId="73">
      <alignment shrinkToFit="1"/>
    </xf>
    <xf numFmtId="171" fontId="52" fillId="4" borderId="73"/>
    <xf numFmtId="14" fontId="52" fillId="4" borderId="73">
      <alignment horizontal="left"/>
    </xf>
    <xf numFmtId="49" fontId="55" fillId="9" borderId="73">
      <alignment wrapText="1"/>
    </xf>
    <xf numFmtId="0" fontId="52" fillId="9" borderId="73">
      <alignment horizontal="left"/>
    </xf>
    <xf numFmtId="0" fontId="51" fillId="7" borderId="73">
      <alignment shrinkToFit="1"/>
    </xf>
    <xf numFmtId="0" fontId="51" fillId="7" borderId="73">
      <alignment horizontal="left" wrapText="1"/>
    </xf>
    <xf numFmtId="0" fontId="51" fillId="7" borderId="73">
      <alignment horizontal="center"/>
    </xf>
    <xf numFmtId="0" fontId="56" fillId="9" borderId="74">
      <alignment vertical="top" wrapText="1"/>
      <protection locked="0"/>
    </xf>
    <xf numFmtId="0" fontId="51" fillId="7" borderId="75">
      <alignment horizontal="right"/>
    </xf>
    <xf numFmtId="0" fontId="52" fillId="8" borderId="75">
      <alignment horizontal="left"/>
      <protection locked="0"/>
    </xf>
    <xf numFmtId="0" fontId="56" fillId="9" borderId="75">
      <alignment vertical="top" wrapText="1"/>
      <protection locked="0"/>
    </xf>
    <xf numFmtId="0" fontId="51" fillId="7" borderId="76">
      <alignment horizontal="right"/>
    </xf>
    <xf numFmtId="0" fontId="52" fillId="8" borderId="74">
      <alignment horizontal="right"/>
      <protection locked="0"/>
    </xf>
    <xf numFmtId="0" fontId="52" fillId="8" borderId="77">
      <protection locked="0"/>
    </xf>
    <xf numFmtId="0" fontId="52" fillId="9" borderId="77">
      <protection locked="0"/>
    </xf>
    <xf numFmtId="0" fontId="52" fillId="9" borderId="78">
      <alignment horizontal="right"/>
      <protection locked="0"/>
    </xf>
    <xf numFmtId="4" fontId="52" fillId="9" borderId="79"/>
    <xf numFmtId="0" fontId="51" fillId="7" borderId="80">
      <alignment horizontal="right" wrapText="1"/>
    </xf>
    <xf numFmtId="0" fontId="52" fillId="8" borderId="78">
      <protection locked="0"/>
    </xf>
    <xf numFmtId="1" fontId="52" fillId="8" borderId="79">
      <alignment horizontal="left"/>
      <protection locked="0"/>
    </xf>
    <xf numFmtId="0" fontId="51" fillId="7" borderId="79">
      <alignment horizontal="right"/>
    </xf>
    <xf numFmtId="0" fontId="52" fillId="9" borderId="81">
      <protection locked="0"/>
    </xf>
    <xf numFmtId="0" fontId="58" fillId="10" borderId="0" applyNumberFormat="0" applyFill="0" applyBorder="0">
      <alignment horizontal="right" vertical="center" wrapText="1" indent="1"/>
    </xf>
    <xf numFmtId="0" fontId="57" fillId="10" borderId="0" applyNumberFormat="0" applyFill="0" applyBorder="0">
      <alignment horizontal="left" vertical="center" wrapText="1"/>
    </xf>
    <xf numFmtId="0" fontId="57" fillId="11" borderId="82" applyNumberFormat="0">
      <alignment horizontal="left" vertical="center" wrapText="1"/>
      <protection locked="0"/>
    </xf>
    <xf numFmtId="0" fontId="60" fillId="12" borderId="83" applyNumberFormat="0">
      <alignment vertical="center" wrapText="1"/>
    </xf>
    <xf numFmtId="0" fontId="61" fillId="13" borderId="84" applyNumberFormat="0">
      <alignment horizontal="center" vertical="center" wrapText="1"/>
    </xf>
    <xf numFmtId="0" fontId="57" fillId="14" borderId="84" applyNumberFormat="0">
      <alignment vertical="center" wrapText="1"/>
    </xf>
    <xf numFmtId="0" fontId="57" fillId="10" borderId="84" applyNumberFormat="0">
      <alignment vertical="center" wrapText="1"/>
      <protection locked="0"/>
    </xf>
    <xf numFmtId="0" fontId="59" fillId="13" borderId="84" applyNumberFormat="0">
      <alignment vertical="center" shrinkToFit="1"/>
    </xf>
    <xf numFmtId="0" fontId="59" fillId="13" borderId="84" applyNumberFormat="0">
      <alignment horizontal="center" vertical="center" wrapText="1"/>
    </xf>
    <xf numFmtId="0" fontId="62" fillId="15" borderId="85" applyNumberFormat="0">
      <alignment vertical="center"/>
    </xf>
    <xf numFmtId="0" fontId="63" fillId="10" borderId="0" applyNumberFormat="0" applyFill="0" applyBorder="0">
      <alignment horizontal="left" wrapText="1" indent="1"/>
    </xf>
    <xf numFmtId="0" fontId="64" fillId="10" borderId="0" applyNumberFormat="0" applyFill="0" applyBorder="0">
      <alignment horizontal="left" wrapText="1" indent="1"/>
    </xf>
  </cellStyleXfs>
  <cellXfs count="344">
    <xf numFmtId="0" fontId="0" fillId="0" borderId="0" xfId="0"/>
    <xf numFmtId="164" fontId="14" fillId="0" borderId="1" xfId="0" applyNumberFormat="1" applyFont="1" applyBorder="1" applyAlignment="1" applyProtection="1">
      <alignment horizontal="center"/>
      <protection locked="0"/>
    </xf>
    <xf numFmtId="4" fontId="0" fillId="0" borderId="2" xfId="0" applyNumberFormat="1" applyBorder="1" applyProtection="1">
      <protection locked="0"/>
    </xf>
    <xf numFmtId="0" fontId="0" fillId="0" borderId="0" xfId="0" applyAlignment="1">
      <alignment horizontal="center"/>
    </xf>
    <xf numFmtId="49" fontId="2" fillId="0" borderId="0" xfId="0" applyNumberFormat="1" applyFont="1" applyAlignment="1">
      <alignment horizontal="right"/>
    </xf>
    <xf numFmtId="1" fontId="0" fillId="0" borderId="0" xfId="0" applyNumberFormat="1" applyAlignment="1">
      <alignment horizontal="right"/>
    </xf>
    <xf numFmtId="49" fontId="0" fillId="0" borderId="0" xfId="0" applyNumberFormat="1" applyAlignment="1">
      <alignment horizontal="right"/>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8" fillId="0" borderId="0" xfId="0" applyFont="1"/>
    <xf numFmtId="0" fontId="14" fillId="0" borderId="0" xfId="0" applyFont="1"/>
    <xf numFmtId="0" fontId="4" fillId="0" borderId="0" xfId="0" applyFont="1" applyAlignment="1">
      <alignment horizontal="center" vertical="center"/>
    </xf>
    <xf numFmtId="0" fontId="10" fillId="2" borderId="5" xfId="0" applyFont="1" applyFill="1" applyBorder="1" applyAlignment="1">
      <alignment horizontal="center" vertical="center" textRotation="180"/>
    </xf>
    <xf numFmtId="17" fontId="10" fillId="2" borderId="0" xfId="0" applyNumberFormat="1" applyFont="1" applyFill="1" applyAlignment="1">
      <alignment horizontal="center" vertical="center" textRotation="180"/>
    </xf>
    <xf numFmtId="0" fontId="10" fillId="2" borderId="0" xfId="0" applyFont="1" applyFill="1" applyAlignment="1">
      <alignment horizontal="center" vertical="center" textRotation="180"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6" fillId="2" borderId="5" xfId="0" applyFont="1" applyFill="1" applyBorder="1" applyAlignment="1">
      <alignment horizontal="left"/>
    </xf>
    <xf numFmtId="0" fontId="6" fillId="2" borderId="0" xfId="0" applyFont="1" applyFill="1" applyAlignment="1">
      <alignment horizontal="left"/>
    </xf>
    <xf numFmtId="0" fontId="12" fillId="2" borderId="0" xfId="0" applyFont="1" applyFill="1" applyAlignment="1">
      <alignment horizontal="left"/>
    </xf>
    <xf numFmtId="0" fontId="0" fillId="0" borderId="5" xfId="0" applyBorder="1" applyAlignment="1">
      <alignment horizontal="center"/>
    </xf>
    <xf numFmtId="0" fontId="22" fillId="0" borderId="0" xfId="0" applyFont="1"/>
    <xf numFmtId="4" fontId="0" fillId="0" borderId="1" xfId="0" applyNumberFormat="1" applyBorder="1" applyAlignment="1">
      <alignment horizontal="right"/>
    </xf>
    <xf numFmtId="0" fontId="15" fillId="0" borderId="0" xfId="0" applyFont="1"/>
    <xf numFmtId="0" fontId="6" fillId="2" borderId="5" xfId="0" applyFont="1" applyFill="1" applyBorder="1" applyAlignment="1">
      <alignment horizontal="center"/>
    </xf>
    <xf numFmtId="0" fontId="6" fillId="2" borderId="0" xfId="0" applyFont="1" applyFill="1"/>
    <xf numFmtId="0" fontId="8" fillId="2" borderId="0" xfId="0" applyFont="1" applyFill="1"/>
    <xf numFmtId="0" fontId="0" fillId="0" borderId="6" xfId="0" applyBorder="1" applyAlignment="1">
      <alignment wrapText="1"/>
    </xf>
    <xf numFmtId="0" fontId="23" fillId="0" borderId="0" xfId="0" applyFont="1"/>
    <xf numFmtId="0" fontId="0" fillId="2" borderId="0" xfId="0" applyFill="1"/>
    <xf numFmtId="0" fontId="0" fillId="2" borderId="7" xfId="0" applyFill="1" applyBorder="1"/>
    <xf numFmtId="0" fontId="0" fillId="2" borderId="5" xfId="0" applyFill="1" applyBorder="1" applyAlignment="1">
      <alignment horizontal="center"/>
    </xf>
    <xf numFmtId="0" fontId="8" fillId="2" borderId="7" xfId="0" applyFont="1" applyFill="1" applyBorder="1"/>
    <xf numFmtId="0" fontId="6" fillId="2" borderId="7" xfId="0" applyFont="1" applyFill="1" applyBorder="1" applyAlignment="1">
      <alignment horizontal="center" wrapText="1"/>
    </xf>
    <xf numFmtId="0" fontId="17" fillId="0" borderId="0" xfId="0" applyFont="1"/>
    <xf numFmtId="0" fontId="9" fillId="0" borderId="0" xfId="0" applyFont="1" applyAlignment="1">
      <alignment wrapText="1"/>
    </xf>
    <xf numFmtId="0" fontId="5" fillId="2" borderId="5" xfId="0" applyFont="1" applyFill="1" applyBorder="1" applyAlignment="1">
      <alignment horizontal="center" wrapText="1"/>
    </xf>
    <xf numFmtId="0" fontId="5" fillId="2" borderId="0" xfId="0" applyFont="1" applyFill="1" applyAlignment="1">
      <alignment horizontal="center" wrapText="1"/>
    </xf>
    <xf numFmtId="0" fontId="6" fillId="2" borderId="0" xfId="0" applyFont="1" applyFill="1" applyAlignment="1">
      <alignment horizontal="center" wrapText="1"/>
    </xf>
    <xf numFmtId="0" fontId="6" fillId="2" borderId="0" xfId="0" applyFont="1" applyFill="1" applyAlignment="1">
      <alignment horizontal="center"/>
    </xf>
    <xf numFmtId="0" fontId="6" fillId="2" borderId="7" xfId="0" applyFont="1" applyFill="1" applyBorder="1" applyAlignment="1">
      <alignment horizontal="center"/>
    </xf>
    <xf numFmtId="0" fontId="2" fillId="0" borderId="0" xfId="0" applyFont="1"/>
    <xf numFmtId="0" fontId="24" fillId="0" borderId="5" xfId="0" applyFont="1" applyBorder="1" applyAlignment="1">
      <alignment horizontal="center"/>
    </xf>
    <xf numFmtId="0" fontId="9" fillId="2" borderId="5" xfId="0" applyFont="1" applyFill="1" applyBorder="1" applyAlignment="1">
      <alignment horizontal="center"/>
    </xf>
    <xf numFmtId="0" fontId="6" fillId="2" borderId="0" xfId="0" applyFont="1" applyFill="1" applyAlignment="1">
      <alignment horizontal="right"/>
    </xf>
    <xf numFmtId="0" fontId="14" fillId="2" borderId="0" xfId="0" applyFont="1" applyFill="1"/>
    <xf numFmtId="0" fontId="0" fillId="2" borderId="6" xfId="0" applyFill="1" applyBorder="1"/>
    <xf numFmtId="0" fontId="8" fillId="2" borderId="6" xfId="0" applyFont="1" applyFill="1" applyBorder="1"/>
    <xf numFmtId="0" fontId="0" fillId="0" borderId="6" xfId="0" applyBorder="1"/>
    <xf numFmtId="0" fontId="0" fillId="0" borderId="5" xfId="0" applyBorder="1" applyAlignment="1">
      <alignment horizontal="left"/>
    </xf>
    <xf numFmtId="0" fontId="12" fillId="0" borderId="0" xfId="0" applyFont="1" applyAlignment="1">
      <alignment horizontal="left"/>
    </xf>
    <xf numFmtId="0" fontId="22" fillId="0" borderId="0" xfId="0" applyFont="1" applyAlignment="1">
      <alignment horizontal="right"/>
    </xf>
    <xf numFmtId="0" fontId="8" fillId="2" borderId="0" xfId="0" applyFont="1" applyFill="1" applyAlignment="1">
      <alignment horizontal="right"/>
    </xf>
    <xf numFmtId="0" fontId="8" fillId="2" borderId="6" xfId="0" applyFont="1" applyFill="1" applyBorder="1" applyAlignment="1">
      <alignment horizontal="right"/>
    </xf>
    <xf numFmtId="0" fontId="24" fillId="0" borderId="0" xfId="0" applyFont="1"/>
    <xf numFmtId="0" fontId="16" fillId="0" borderId="6" xfId="2" applyFont="1" applyBorder="1" applyAlignment="1" applyProtection="1">
      <alignment horizontal="right"/>
    </xf>
    <xf numFmtId="0" fontId="16" fillId="0" borderId="0" xfId="2" applyFont="1" applyBorder="1" applyAlignment="1" applyProtection="1">
      <alignment horizontal="right"/>
    </xf>
    <xf numFmtId="0" fontId="6" fillId="0" borderId="5" xfId="0" applyFont="1" applyBorder="1" applyAlignment="1">
      <alignment horizontal="center"/>
    </xf>
    <xf numFmtId="0" fontId="6" fillId="0" borderId="0" xfId="0" applyFont="1"/>
    <xf numFmtId="0" fontId="8" fillId="0" borderId="6" xfId="0" applyFont="1" applyBorder="1"/>
    <xf numFmtId="0" fontId="22" fillId="0" borderId="8" xfId="0" applyFont="1" applyBorder="1" applyAlignment="1">
      <alignment horizontal="right" vertical="center"/>
    </xf>
    <xf numFmtId="0" fontId="12" fillId="0" borderId="6" xfId="0" applyFont="1" applyBorder="1"/>
    <xf numFmtId="0" fontId="2" fillId="0" borderId="0" xfId="0" applyFont="1" applyAlignment="1">
      <alignment horizontal="left"/>
    </xf>
    <xf numFmtId="0" fontId="22" fillId="0" borderId="0" xfId="0" applyFont="1" applyAlignment="1">
      <alignment horizontal="left"/>
    </xf>
    <xf numFmtId="0" fontId="6" fillId="0" borderId="9" xfId="0" applyFont="1" applyBorder="1" applyAlignment="1">
      <alignment horizontal="center"/>
    </xf>
    <xf numFmtId="0" fontId="6" fillId="0" borderId="10" xfId="0" applyFont="1" applyBorder="1"/>
    <xf numFmtId="0" fontId="8" fillId="0" borderId="10" xfId="0" applyFont="1" applyBorder="1"/>
    <xf numFmtId="0" fontId="18" fillId="0" borderId="10" xfId="0" applyFont="1" applyBorder="1"/>
    <xf numFmtId="0" fontId="18" fillId="0" borderId="11" xfId="0" applyFont="1" applyBorder="1"/>
    <xf numFmtId="0" fontId="6" fillId="0" borderId="0" xfId="0" applyFont="1" applyAlignment="1">
      <alignment horizontal="center"/>
    </xf>
    <xf numFmtId="16" fontId="14" fillId="0" borderId="1" xfId="0" applyNumberFormat="1" applyFont="1" applyBorder="1" applyAlignment="1" applyProtection="1">
      <alignment horizontal="center"/>
      <protection locked="0"/>
    </xf>
    <xf numFmtId="168" fontId="0" fillId="0" borderId="12" xfId="0" applyNumberFormat="1" applyBorder="1" applyAlignment="1">
      <alignment horizontal="center"/>
    </xf>
    <xf numFmtId="4" fontId="0" fillId="0" borderId="0" xfId="0" applyNumberFormat="1" applyAlignment="1">
      <alignment horizontal="right"/>
    </xf>
    <xf numFmtId="0" fontId="0" fillId="2" borderId="13" xfId="0" applyFill="1" applyBorder="1"/>
    <xf numFmtId="0" fontId="6" fillId="2" borderId="13" xfId="0" applyFont="1" applyFill="1" applyBorder="1" applyAlignment="1">
      <alignment horizontal="center" wrapText="1"/>
    </xf>
    <xf numFmtId="0" fontId="6" fillId="2" borderId="14" xfId="0" applyFont="1" applyFill="1" applyBorder="1" applyAlignment="1">
      <alignment horizontal="center"/>
    </xf>
    <xf numFmtId="0" fontId="21" fillId="0" borderId="0" xfId="0" applyFont="1"/>
    <xf numFmtId="4" fontId="0" fillId="3" borderId="0" xfId="0" applyNumberFormat="1" applyFill="1"/>
    <xf numFmtId="167" fontId="14" fillId="0" borderId="0" xfId="0" applyNumberFormat="1" applyFont="1" applyAlignment="1" applyProtection="1">
      <alignment horizontal="center"/>
      <protection locked="0"/>
    </xf>
    <xf numFmtId="0" fontId="19" fillId="2" borderId="7" xfId="0" applyFont="1" applyFill="1" applyBorder="1" applyAlignment="1">
      <alignment horizontal="center" wrapText="1"/>
    </xf>
    <xf numFmtId="49" fontId="0" fillId="0" borderId="2" xfId="0" applyNumberFormat="1" applyBorder="1" applyAlignment="1" applyProtection="1">
      <alignment horizontal="center"/>
      <protection locked="0"/>
    </xf>
    <xf numFmtId="1" fontId="0" fillId="0" borderId="0" xfId="0" applyNumberFormat="1" applyAlignment="1">
      <alignment horizontal="left"/>
    </xf>
    <xf numFmtId="0" fontId="28" fillId="4" borderId="0" xfId="0" applyFont="1" applyFill="1"/>
    <xf numFmtId="0" fontId="31" fillId="4" borderId="0" xfId="0" applyFont="1" applyFill="1" applyAlignment="1">
      <alignment horizontal="center"/>
    </xf>
    <xf numFmtId="0" fontId="28" fillId="2" borderId="15" xfId="0" applyFont="1" applyFill="1" applyBorder="1"/>
    <xf numFmtId="0" fontId="28" fillId="2" borderId="0" xfId="0" applyFont="1" applyFill="1"/>
    <xf numFmtId="0" fontId="31" fillId="2" borderId="0" xfId="0" applyFont="1" applyFill="1" applyAlignment="1">
      <alignment horizontal="center"/>
    </xf>
    <xf numFmtId="0" fontId="31" fillId="2" borderId="16" xfId="0" applyFont="1" applyFill="1" applyBorder="1" applyAlignment="1">
      <alignment horizontal="center"/>
    </xf>
    <xf numFmtId="0" fontId="28" fillId="4" borderId="15" xfId="0" applyFont="1" applyFill="1" applyBorder="1"/>
    <xf numFmtId="0" fontId="31" fillId="4" borderId="16" xfId="0" applyFont="1" applyFill="1" applyBorder="1" applyAlignment="1">
      <alignment horizontal="center"/>
    </xf>
    <xf numFmtId="0" fontId="28" fillId="4" borderId="0" xfId="0" applyFont="1" applyFill="1" applyAlignment="1">
      <alignment horizontal="right"/>
    </xf>
    <xf numFmtId="49" fontId="28" fillId="4" borderId="17" xfId="0" applyNumberFormat="1" applyFont="1" applyFill="1" applyBorder="1" applyAlignment="1">
      <alignment horizontal="center" vertical="center"/>
    </xf>
    <xf numFmtId="0" fontId="28" fillId="0" borderId="0" xfId="0" applyFont="1" applyAlignment="1">
      <alignment horizontal="center"/>
    </xf>
    <xf numFmtId="0" fontId="28" fillId="4" borderId="16" xfId="0" applyFont="1" applyFill="1" applyBorder="1"/>
    <xf numFmtId="0" fontId="28" fillId="4" borderId="0" xfId="0" applyFont="1" applyFill="1" applyAlignment="1">
      <alignment wrapText="1"/>
    </xf>
    <xf numFmtId="0" fontId="32" fillId="4" borderId="0" xfId="0" applyFont="1" applyFill="1"/>
    <xf numFmtId="0" fontId="32" fillId="4" borderId="0" xfId="0" applyFont="1" applyFill="1" applyAlignment="1">
      <alignment horizontal="left" vertical="top"/>
    </xf>
    <xf numFmtId="169" fontId="33" fillId="4" borderId="18" xfId="0" applyNumberFormat="1" applyFont="1" applyFill="1" applyBorder="1"/>
    <xf numFmtId="169" fontId="34" fillId="4" borderId="0" xfId="0" applyNumberFormat="1" applyFont="1" applyFill="1"/>
    <xf numFmtId="169" fontId="35" fillId="4" borderId="0" xfId="0" applyNumberFormat="1" applyFont="1" applyFill="1"/>
    <xf numFmtId="0" fontId="35" fillId="4" borderId="0" xfId="0" applyFont="1" applyFill="1" applyAlignment="1">
      <alignment wrapText="1"/>
    </xf>
    <xf numFmtId="0" fontId="36" fillId="4" borderId="0" xfId="0" applyFont="1" applyFill="1" applyAlignment="1">
      <alignment horizontal="right"/>
    </xf>
    <xf numFmtId="170" fontId="37" fillId="4" borderId="17" xfId="0" applyNumberFormat="1" applyFont="1" applyFill="1" applyBorder="1"/>
    <xf numFmtId="170" fontId="37" fillId="4" borderId="0" xfId="0" applyNumberFormat="1" applyFont="1" applyFill="1"/>
    <xf numFmtId="0" fontId="38" fillId="4" borderId="0" xfId="0" applyFont="1" applyFill="1" applyAlignment="1">
      <alignment horizontal="left"/>
    </xf>
    <xf numFmtId="0" fontId="28" fillId="4" borderId="0" xfId="0" applyFont="1" applyFill="1" applyAlignment="1">
      <alignment horizontal="left" wrapText="1"/>
    </xf>
    <xf numFmtId="169" fontId="33" fillId="4" borderId="19" xfId="0" applyNumberFormat="1" applyFont="1" applyFill="1" applyBorder="1"/>
    <xf numFmtId="0" fontId="37" fillId="4" borderId="0" xfId="0" applyFont="1" applyFill="1"/>
    <xf numFmtId="0" fontId="36" fillId="4" borderId="0" xfId="0" applyFont="1" applyFill="1" applyAlignment="1">
      <alignment wrapText="1"/>
    </xf>
    <xf numFmtId="170" fontId="37" fillId="4" borderId="20" xfId="0" applyNumberFormat="1" applyFont="1" applyFill="1" applyBorder="1"/>
    <xf numFmtId="0" fontId="35" fillId="4" borderId="0" xfId="0" applyFont="1" applyFill="1"/>
    <xf numFmtId="0" fontId="32" fillId="4" borderId="0" xfId="0" applyFont="1" applyFill="1" applyAlignment="1">
      <alignment horizontal="right"/>
    </xf>
    <xf numFmtId="170" fontId="39" fillId="4" borderId="17" xfId="0" applyNumberFormat="1" applyFont="1" applyFill="1" applyBorder="1"/>
    <xf numFmtId="170" fontId="39" fillId="4" borderId="0" xfId="0" applyNumberFormat="1" applyFont="1" applyFill="1"/>
    <xf numFmtId="0" fontId="32" fillId="4" borderId="0" xfId="0" applyFont="1" applyFill="1" applyAlignment="1">
      <alignment wrapText="1"/>
    </xf>
    <xf numFmtId="0" fontId="34" fillId="4" borderId="0" xfId="0" applyFont="1" applyFill="1"/>
    <xf numFmtId="0" fontId="40" fillId="4" borderId="0" xfId="0" applyFont="1" applyFill="1" applyAlignment="1">
      <alignment vertical="center" wrapText="1"/>
    </xf>
    <xf numFmtId="0" fontId="35" fillId="4" borderId="0" xfId="0" applyFont="1" applyFill="1" applyAlignment="1">
      <alignment vertical="center" wrapText="1"/>
    </xf>
    <xf numFmtId="0" fontId="35" fillId="4" borderId="21" xfId="0" applyFont="1" applyFill="1" applyBorder="1" applyAlignment="1">
      <alignment horizontal="center" vertical="top"/>
    </xf>
    <xf numFmtId="0" fontId="35" fillId="4" borderId="0" xfId="0" applyFont="1" applyFill="1" applyAlignment="1">
      <alignment horizontal="center" vertical="top"/>
    </xf>
    <xf numFmtId="0" fontId="35" fillId="4" borderId="22" xfId="0" applyFont="1" applyFill="1" applyBorder="1" applyAlignment="1">
      <alignment horizontal="center" vertical="top"/>
    </xf>
    <xf numFmtId="0" fontId="28" fillId="4" borderId="21" xfId="0" applyFont="1" applyFill="1" applyBorder="1"/>
    <xf numFmtId="0" fontId="35" fillId="4" borderId="0" xfId="0" applyFont="1" applyFill="1" applyAlignment="1">
      <alignment horizontal="right"/>
    </xf>
    <xf numFmtId="0" fontId="35" fillId="4" borderId="22" xfId="0" applyFont="1" applyFill="1" applyBorder="1"/>
    <xf numFmtId="0" fontId="28" fillId="4" borderId="23" xfId="0" applyFont="1" applyFill="1" applyBorder="1"/>
    <xf numFmtId="0" fontId="28" fillId="4" borderId="24" xfId="0" applyFont="1" applyFill="1" applyBorder="1"/>
    <xf numFmtId="0" fontId="28" fillId="4" borderId="25" xfId="0" applyFont="1" applyFill="1" applyBorder="1"/>
    <xf numFmtId="0" fontId="28" fillId="4" borderId="26" xfId="0" applyFont="1" applyFill="1" applyBorder="1"/>
    <xf numFmtId="0" fontId="28" fillId="4" borderId="27" xfId="0" applyFont="1" applyFill="1" applyBorder="1"/>
    <xf numFmtId="0" fontId="28" fillId="4" borderId="28" xfId="0" applyFont="1" applyFill="1" applyBorder="1"/>
    <xf numFmtId="0" fontId="42" fillId="2" borderId="29" xfId="0" applyFont="1" applyFill="1" applyBorder="1" applyAlignment="1">
      <alignment wrapText="1"/>
    </xf>
    <xf numFmtId="0" fontId="42" fillId="2" borderId="30" xfId="0" applyFont="1" applyFill="1" applyBorder="1" applyAlignment="1">
      <alignment wrapText="1"/>
    </xf>
    <xf numFmtId="0" fontId="37" fillId="4" borderId="19" xfId="0" applyFont="1" applyFill="1" applyBorder="1" applyProtection="1">
      <protection locked="0"/>
    </xf>
    <xf numFmtId="0" fontId="37" fillId="4" borderId="31" xfId="0" applyFont="1" applyFill="1" applyBorder="1" applyProtection="1">
      <protection locked="0"/>
    </xf>
    <xf numFmtId="169" fontId="34" fillId="4" borderId="18" xfId="0" applyNumberFormat="1" applyFont="1" applyFill="1" applyBorder="1" applyProtection="1">
      <protection locked="0"/>
    </xf>
    <xf numFmtId="169" fontId="34" fillId="4" borderId="19" xfId="0" applyNumberFormat="1" applyFont="1" applyFill="1" applyBorder="1" applyProtection="1">
      <protection locked="0"/>
    </xf>
    <xf numFmtId="0" fontId="34" fillId="4" borderId="19" xfId="0" applyFont="1" applyFill="1" applyBorder="1" applyProtection="1">
      <protection locked="0"/>
    </xf>
    <xf numFmtId="14" fontId="37" fillId="4" borderId="17" xfId="0" applyNumberFormat="1" applyFont="1" applyFill="1" applyBorder="1" applyProtection="1">
      <protection locked="0"/>
    </xf>
    <xf numFmtId="0" fontId="36" fillId="4" borderId="0" xfId="0" applyFont="1" applyFill="1" applyAlignment="1">
      <alignment horizontal="right" wrapText="1"/>
    </xf>
    <xf numFmtId="0" fontId="14" fillId="0" borderId="0" xfId="0" applyFont="1" applyAlignment="1">
      <alignment horizontal="center"/>
    </xf>
    <xf numFmtId="165" fontId="14" fillId="0" borderId="1" xfId="0" applyNumberFormat="1" applyFont="1" applyBorder="1" applyAlignment="1" applyProtection="1">
      <alignment horizontal="center"/>
      <protection locked="0"/>
    </xf>
    <xf numFmtId="169" fontId="34" fillId="4" borderId="31" xfId="0" applyNumberFormat="1" applyFont="1" applyFill="1" applyBorder="1" applyProtection="1">
      <protection locked="0"/>
    </xf>
    <xf numFmtId="14" fontId="37" fillId="4" borderId="19" xfId="0" applyNumberFormat="1" applyFont="1" applyFill="1" applyBorder="1" applyAlignment="1" applyProtection="1">
      <alignment wrapText="1"/>
      <protection locked="0"/>
    </xf>
    <xf numFmtId="169" fontId="37" fillId="4" borderId="19" xfId="0" applyNumberFormat="1" applyFont="1" applyFill="1" applyBorder="1" applyProtection="1">
      <protection locked="0"/>
    </xf>
    <xf numFmtId="0" fontId="37" fillId="4" borderId="19" xfId="0" applyFont="1" applyFill="1" applyBorder="1" applyAlignment="1" applyProtection="1">
      <alignment wrapText="1"/>
      <protection locked="0"/>
    </xf>
    <xf numFmtId="0" fontId="37" fillId="4" borderId="31" xfId="0" applyFont="1" applyFill="1" applyBorder="1" applyAlignment="1" applyProtection="1">
      <alignment wrapText="1"/>
      <protection locked="0"/>
    </xf>
    <xf numFmtId="169" fontId="37" fillId="4" borderId="31" xfId="0" applyNumberFormat="1" applyFont="1" applyFill="1" applyBorder="1" applyProtection="1">
      <protection locked="0"/>
    </xf>
    <xf numFmtId="14" fontId="33" fillId="4" borderId="18" xfId="0" applyNumberFormat="1" applyFont="1" applyFill="1" applyBorder="1" applyAlignment="1">
      <alignment wrapText="1"/>
    </xf>
    <xf numFmtId="0" fontId="14" fillId="0" borderId="0" xfId="3"/>
    <xf numFmtId="0" fontId="14" fillId="0" borderId="32" xfId="3" applyBorder="1"/>
    <xf numFmtId="0" fontId="14" fillId="0" borderId="33" xfId="3" applyBorder="1"/>
    <xf numFmtId="0" fontId="14" fillId="0" borderId="34" xfId="3" applyBorder="1"/>
    <xf numFmtId="0" fontId="14" fillId="0" borderId="35" xfId="3" applyBorder="1"/>
    <xf numFmtId="0" fontId="14" fillId="0" borderId="36" xfId="3" applyBorder="1"/>
    <xf numFmtId="0" fontId="14" fillId="0" borderId="37" xfId="3" applyBorder="1"/>
    <xf numFmtId="49" fontId="14" fillId="0" borderId="35" xfId="3" applyNumberFormat="1" applyBorder="1"/>
    <xf numFmtId="0" fontId="14" fillId="0" borderId="38" xfId="3" applyBorder="1"/>
    <xf numFmtId="0" fontId="14" fillId="0" borderId="39" xfId="3" applyBorder="1"/>
    <xf numFmtId="0" fontId="14" fillId="0" borderId="40" xfId="3" applyBorder="1"/>
    <xf numFmtId="1" fontId="26" fillId="0" borderId="0" xfId="3" applyNumberFormat="1" applyFont="1"/>
    <xf numFmtId="0" fontId="14" fillId="5" borderId="0" xfId="3" applyFill="1"/>
    <xf numFmtId="0" fontId="2" fillId="0" borderId="36" xfId="3" applyFont="1" applyBorder="1"/>
    <xf numFmtId="0" fontId="2" fillId="0" borderId="0" xfId="3" applyFont="1"/>
    <xf numFmtId="1" fontId="14" fillId="5" borderId="36" xfId="3" applyNumberFormat="1" applyFill="1" applyBorder="1"/>
    <xf numFmtId="1" fontId="14" fillId="5" borderId="36" xfId="3" applyNumberFormat="1" applyFill="1" applyBorder="1" applyAlignment="1">
      <alignment horizontal="right"/>
    </xf>
    <xf numFmtId="4" fontId="14" fillId="5" borderId="36" xfId="3" applyNumberFormat="1" applyFill="1" applyBorder="1" applyAlignment="1">
      <alignment horizontal="right"/>
    </xf>
    <xf numFmtId="0" fontId="14" fillId="5" borderId="36" xfId="3" applyFill="1" applyBorder="1" applyAlignment="1">
      <alignment horizontal="right"/>
    </xf>
    <xf numFmtId="1" fontId="14" fillId="6" borderId="0" xfId="3" applyNumberFormat="1" applyFill="1" applyAlignment="1">
      <alignment horizontal="right"/>
    </xf>
    <xf numFmtId="4" fontId="14" fillId="0" borderId="36" xfId="3" applyNumberFormat="1" applyBorder="1" applyAlignment="1">
      <alignment horizontal="right"/>
    </xf>
    <xf numFmtId="4" fontId="0" fillId="0" borderId="41" xfId="0" applyNumberFormat="1" applyBorder="1"/>
    <xf numFmtId="0" fontId="0" fillId="0" borderId="0" xfId="0" applyAlignment="1">
      <alignment horizontal="right"/>
    </xf>
    <xf numFmtId="49" fontId="1" fillId="0" borderId="1" xfId="0" applyNumberFormat="1" applyFont="1" applyBorder="1" applyAlignment="1" applyProtection="1">
      <alignment horizontal="center" wrapText="1"/>
      <protection locked="0"/>
    </xf>
    <xf numFmtId="49" fontId="1" fillId="0" borderId="4"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36" xfId="3" applyFont="1" applyBorder="1"/>
    <xf numFmtId="44" fontId="46" fillId="0" borderId="0" xfId="1" applyFont="1" applyAlignment="1">
      <alignment horizontal="left"/>
    </xf>
    <xf numFmtId="0" fontId="46" fillId="0" borderId="0" xfId="0" applyFont="1" applyAlignment="1">
      <alignment horizontal="left"/>
    </xf>
    <xf numFmtId="0" fontId="48" fillId="0" borderId="0" xfId="0" applyFont="1"/>
    <xf numFmtId="0" fontId="13" fillId="0" borderId="0" xfId="2" applyAlignment="1">
      <alignment horizontal="left"/>
      <protection locked="0"/>
    </xf>
    <xf numFmtId="0" fontId="1" fillId="0" borderId="0" xfId="0" applyFont="1"/>
    <xf numFmtId="0" fontId="48" fillId="0" borderId="0" xfId="0" applyFont="1" applyAlignment="1">
      <alignment horizontal="right"/>
    </xf>
    <xf numFmtId="0" fontId="46" fillId="0" borderId="0" xfId="0" applyFont="1"/>
    <xf numFmtId="0" fontId="49" fillId="6" borderId="0" xfId="4">
      <alignment horizontal="left"/>
    </xf>
    <xf numFmtId="49" fontId="52" fillId="8" borderId="0" xfId="7">
      <protection locked="0"/>
    </xf>
    <xf numFmtId="0" fontId="51" fillId="7" borderId="0" xfId="8">
      <alignment horizontal="right"/>
    </xf>
    <xf numFmtId="0" fontId="53" fillId="6" borderId="0" xfId="10"/>
    <xf numFmtId="0" fontId="50" fillId="6" borderId="0" xfId="5"/>
    <xf numFmtId="49" fontId="55" fillId="9" borderId="73" xfId="19">
      <alignment wrapText="1"/>
    </xf>
    <xf numFmtId="0" fontId="52" fillId="9" borderId="73" xfId="20" applyProtection="1">
      <alignment horizontal="left"/>
      <protection locked="0"/>
    </xf>
    <xf numFmtId="0" fontId="51" fillId="7" borderId="73" xfId="21">
      <alignment shrinkToFit="1"/>
    </xf>
    <xf numFmtId="0" fontId="51" fillId="7" borderId="73" xfId="22">
      <alignment horizontal="left" wrapText="1"/>
    </xf>
    <xf numFmtId="0" fontId="51" fillId="7" borderId="73" xfId="12">
      <alignment horizontal="right" wrapText="1"/>
    </xf>
    <xf numFmtId="0" fontId="51" fillId="7" borderId="73" xfId="11"/>
    <xf numFmtId="0" fontId="51" fillId="7" borderId="73" xfId="23">
      <alignment horizontal="center"/>
    </xf>
    <xf numFmtId="0" fontId="51" fillId="7" borderId="75" xfId="25">
      <alignment horizontal="right"/>
    </xf>
    <xf numFmtId="0" fontId="52" fillId="8" borderId="75" xfId="26">
      <alignment horizontal="left"/>
      <protection locked="0"/>
    </xf>
    <xf numFmtId="0" fontId="56" fillId="9" borderId="75" xfId="27" applyProtection="1">
      <alignment vertical="top" wrapText="1"/>
    </xf>
    <xf numFmtId="0" fontId="51" fillId="7" borderId="76" xfId="28">
      <alignment horizontal="right"/>
    </xf>
    <xf numFmtId="0" fontId="52" fillId="8" borderId="74" xfId="29">
      <alignment horizontal="right"/>
      <protection locked="0"/>
    </xf>
    <xf numFmtId="0" fontId="52" fillId="8" borderId="77" xfId="30">
      <protection locked="0"/>
    </xf>
    <xf numFmtId="14" fontId="52" fillId="8" borderId="0" xfId="9">
      <alignment horizontal="left"/>
      <protection locked="0"/>
    </xf>
    <xf numFmtId="0" fontId="51" fillId="7" borderId="72" xfId="6">
      <alignment horizontal="right" wrapText="1"/>
    </xf>
    <xf numFmtId="0" fontId="52" fillId="9" borderId="77" xfId="31">
      <protection locked="0"/>
    </xf>
    <xf numFmtId="4" fontId="52" fillId="9" borderId="0" xfId="15"/>
    <xf numFmtId="14" fontId="52" fillId="8" borderId="0" xfId="9" applyProtection="1">
      <alignment horizontal="left"/>
    </xf>
    <xf numFmtId="0" fontId="52" fillId="9" borderId="78" xfId="32">
      <alignment horizontal="right"/>
      <protection locked="0"/>
    </xf>
    <xf numFmtId="4" fontId="52" fillId="9" borderId="79" xfId="33"/>
    <xf numFmtId="0" fontId="51" fillId="7" borderId="80" xfId="34">
      <alignment horizontal="right" wrapText="1"/>
    </xf>
    <xf numFmtId="0" fontId="51" fillId="7" borderId="0" xfId="8" quotePrefix="1">
      <alignment horizontal="right"/>
    </xf>
    <xf numFmtId="0" fontId="52" fillId="8" borderId="78" xfId="35" applyProtection="1"/>
    <xf numFmtId="1" fontId="52" fillId="8" borderId="79" xfId="36">
      <alignment horizontal="left"/>
      <protection locked="0"/>
    </xf>
    <xf numFmtId="0" fontId="51" fillId="7" borderId="79" xfId="37" quotePrefix="1">
      <alignment horizontal="right"/>
    </xf>
    <xf numFmtId="0" fontId="52" fillId="9" borderId="81" xfId="38">
      <protection locked="0"/>
    </xf>
    <xf numFmtId="0" fontId="52" fillId="9" borderId="81" xfId="38" applyProtection="1"/>
    <xf numFmtId="17" fontId="52" fillId="8" borderId="0" xfId="7" applyNumberFormat="1" applyAlignment="1">
      <alignment horizontal="left"/>
      <protection locked="0"/>
    </xf>
    <xf numFmtId="168" fontId="1" fillId="0" borderId="12" xfId="0" applyNumberFormat="1" applyFont="1" applyBorder="1" applyAlignment="1">
      <alignment horizontal="center"/>
    </xf>
    <xf numFmtId="0" fontId="52" fillId="4" borderId="73" xfId="13" applyNumberFormat="1"/>
    <xf numFmtId="0" fontId="52" fillId="4" borderId="73" xfId="13" applyNumberFormat="1" applyAlignment="1">
      <alignment horizontal="left"/>
    </xf>
    <xf numFmtId="4" fontId="52" fillId="4" borderId="73" xfId="14"/>
    <xf numFmtId="14" fontId="52" fillId="4" borderId="73" xfId="18">
      <alignment horizontal="left"/>
    </xf>
    <xf numFmtId="49" fontId="52" fillId="4" borderId="73" xfId="13"/>
    <xf numFmtId="171" fontId="52" fillId="4" borderId="73" xfId="17"/>
    <xf numFmtId="0" fontId="54" fillId="9" borderId="73" xfId="16">
      <alignment shrinkToFit="1"/>
    </xf>
    <xf numFmtId="1" fontId="52" fillId="4" borderId="73" xfId="13" applyNumberFormat="1"/>
    <xf numFmtId="1" fontId="52" fillId="4" borderId="73" xfId="13" applyNumberFormat="1" applyAlignment="1">
      <alignment horizontal="left"/>
    </xf>
    <xf numFmtId="0" fontId="52" fillId="8" borderId="0" xfId="7" applyNumberFormat="1" applyAlignment="1">
      <alignment horizontal="left"/>
      <protection locked="0"/>
    </xf>
    <xf numFmtId="0" fontId="1" fillId="0" borderId="42" xfId="0" applyFont="1" applyBorder="1" applyAlignment="1" applyProtection="1">
      <alignment horizontal="center"/>
      <protection locked="0"/>
    </xf>
    <xf numFmtId="0" fontId="14" fillId="0" borderId="43" xfId="0" applyFont="1" applyBorder="1" applyAlignment="1" applyProtection="1">
      <alignment horizontal="center"/>
      <protection locked="0"/>
    </xf>
    <xf numFmtId="0" fontId="19" fillId="0" borderId="0" xfId="0" applyFont="1" applyAlignment="1">
      <alignment horizontal="center" wrapText="1"/>
    </xf>
    <xf numFmtId="0" fontId="19" fillId="0" borderId="6" xfId="0" applyFont="1" applyBorder="1" applyAlignment="1">
      <alignment horizontal="center" wrapText="1"/>
    </xf>
    <xf numFmtId="0" fontId="14" fillId="0" borderId="42" xfId="0" applyFont="1" applyBorder="1" applyAlignment="1" applyProtection="1">
      <alignment horizontal="center"/>
      <protection locked="0"/>
    </xf>
    <xf numFmtId="0" fontId="0" fillId="0" borderId="43" xfId="0" applyBorder="1" applyAlignment="1" applyProtection="1">
      <alignment horizontal="center"/>
      <protection locked="0"/>
    </xf>
    <xf numFmtId="167" fontId="14" fillId="0" borderId="42" xfId="0" applyNumberFormat="1" applyFont="1" applyBorder="1" applyAlignment="1" applyProtection="1">
      <alignment horizontal="center"/>
      <protection locked="0"/>
    </xf>
    <xf numFmtId="0" fontId="27" fillId="0" borderId="0" xfId="0" applyFont="1" applyAlignment="1">
      <alignment horizontal="left" wrapText="1"/>
    </xf>
    <xf numFmtId="0" fontId="27" fillId="0" borderId="6" xfId="0" applyFont="1" applyBorder="1" applyAlignment="1">
      <alignment horizontal="left" wrapText="1"/>
    </xf>
    <xf numFmtId="166" fontId="14" fillId="0" borderId="42" xfId="0" applyNumberFormat="1" applyFont="1" applyBorder="1" applyAlignment="1" applyProtection="1">
      <alignment horizontal="center" wrapText="1"/>
      <protection locked="0"/>
    </xf>
    <xf numFmtId="0" fontId="0" fillId="0" borderId="43" xfId="0" applyBorder="1" applyAlignment="1">
      <alignment horizontal="center"/>
    </xf>
    <xf numFmtId="49" fontId="1" fillId="0" borderId="42" xfId="0" applyNumberFormat="1" applyFont="1" applyBorder="1" applyAlignment="1" applyProtection="1">
      <alignment horizontal="center"/>
      <protection locked="0"/>
    </xf>
    <xf numFmtId="49" fontId="14" fillId="0" borderId="43" xfId="0" applyNumberFormat="1" applyFont="1" applyBorder="1" applyAlignment="1" applyProtection="1">
      <alignment horizontal="center"/>
      <protection locked="0"/>
    </xf>
    <xf numFmtId="0" fontId="0" fillId="0" borderId="0" xfId="0" applyAlignment="1">
      <alignment horizontal="center"/>
    </xf>
    <xf numFmtId="0" fontId="11" fillId="2" borderId="44" xfId="0" applyFont="1" applyFill="1" applyBorder="1" applyAlignment="1">
      <alignment horizontal="center" vertical="center"/>
    </xf>
    <xf numFmtId="0" fontId="11" fillId="2" borderId="6" xfId="0" applyFont="1" applyFill="1" applyBorder="1" applyAlignment="1">
      <alignment horizontal="center" vertical="center"/>
    </xf>
    <xf numFmtId="0" fontId="21" fillId="0" borderId="45" xfId="0" applyFont="1" applyBorder="1" applyAlignment="1">
      <alignment horizontal="center" vertical="center" textRotation="255"/>
    </xf>
    <xf numFmtId="0" fontId="21" fillId="0" borderId="46" xfId="0" applyFont="1" applyBorder="1" applyAlignment="1">
      <alignment horizontal="center" vertical="center" textRotation="255"/>
    </xf>
    <xf numFmtId="0" fontId="21" fillId="0" borderId="47" xfId="0" applyFont="1" applyBorder="1" applyAlignment="1">
      <alignment horizontal="center" vertical="center" textRotation="255"/>
    </xf>
    <xf numFmtId="0" fontId="8" fillId="2" borderId="7" xfId="0" applyFont="1" applyFill="1" applyBorder="1" applyAlignment="1">
      <alignment horizont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6" fillId="2" borderId="44" xfId="0" applyFont="1" applyFill="1" applyBorder="1" applyAlignment="1">
      <alignment horizontal="center" wrapText="1"/>
    </xf>
    <xf numFmtId="0" fontId="6" fillId="2" borderId="6" xfId="0" applyFont="1" applyFill="1" applyBorder="1" applyAlignment="1">
      <alignment horizontal="center" wrapText="1"/>
    </xf>
    <xf numFmtId="0" fontId="6" fillId="2" borderId="44" xfId="0" applyFont="1" applyFill="1" applyBorder="1" applyAlignment="1">
      <alignment horizontal="center"/>
    </xf>
    <xf numFmtId="0" fontId="6" fillId="2" borderId="6" xfId="0" applyFont="1" applyFill="1" applyBorder="1" applyAlignment="1">
      <alignment horizontal="center"/>
    </xf>
    <xf numFmtId="0" fontId="3" fillId="2" borderId="50" xfId="0" applyFont="1" applyFill="1" applyBorder="1" applyAlignment="1">
      <alignment horizontal="center" vertical="center" textRotation="180"/>
    </xf>
    <xf numFmtId="0" fontId="3" fillId="2" borderId="5" xfId="0" applyFont="1" applyFill="1" applyBorder="1" applyAlignment="1">
      <alignment horizontal="center" vertical="center" textRotation="180"/>
    </xf>
    <xf numFmtId="17" fontId="3" fillId="2" borderId="48" xfId="0" applyNumberFormat="1" applyFont="1" applyFill="1" applyBorder="1" applyAlignment="1">
      <alignment horizontal="center" vertical="center" textRotation="180"/>
    </xf>
    <xf numFmtId="17" fontId="3" fillId="2" borderId="0" xfId="0" applyNumberFormat="1" applyFont="1" applyFill="1" applyAlignment="1">
      <alignment horizontal="center" vertical="center" textRotation="180"/>
    </xf>
    <xf numFmtId="0" fontId="5" fillId="2" borderId="0" xfId="0" applyFont="1" applyFill="1" applyAlignment="1">
      <alignment horizontal="center" wrapText="1"/>
    </xf>
    <xf numFmtId="0" fontId="6" fillId="2" borderId="0" xfId="0" applyFont="1" applyFill="1" applyAlignment="1">
      <alignment horizontal="center"/>
    </xf>
    <xf numFmtId="0" fontId="3" fillId="0" borderId="48" xfId="0" applyFont="1" applyBorder="1" applyAlignment="1">
      <alignment horizontal="center" vertical="center" textRotation="180" wrapText="1"/>
    </xf>
    <xf numFmtId="0" fontId="3" fillId="0" borderId="0" xfId="0" applyFont="1" applyAlignment="1">
      <alignment horizontal="center" vertical="center" textRotation="180" wrapText="1"/>
    </xf>
    <xf numFmtId="0" fontId="34" fillId="0" borderId="65" xfId="0" applyFont="1" applyBorder="1" applyAlignment="1" applyProtection="1">
      <alignment horizontal="center" wrapText="1"/>
      <protection locked="0"/>
    </xf>
    <xf numFmtId="0" fontId="34" fillId="0" borderId="66" xfId="0" applyFont="1" applyBorder="1" applyAlignment="1" applyProtection="1">
      <alignment horizontal="center" wrapText="1"/>
      <protection locked="0"/>
    </xf>
    <xf numFmtId="0" fontId="34" fillId="0" borderId="67" xfId="0" applyFont="1" applyBorder="1" applyAlignment="1" applyProtection="1">
      <alignment horizontal="center" wrapText="1"/>
      <protection locked="0"/>
    </xf>
    <xf numFmtId="0" fontId="1" fillId="4" borderId="54" xfId="0" applyFont="1" applyFill="1" applyBorder="1" applyAlignment="1" applyProtection="1">
      <alignment horizontal="left" vertical="top"/>
      <protection locked="0"/>
    </xf>
    <xf numFmtId="0" fontId="1" fillId="4" borderId="55" xfId="0" applyFont="1" applyFill="1" applyBorder="1" applyAlignment="1" applyProtection="1">
      <alignment horizontal="left" vertical="top"/>
      <protection locked="0"/>
    </xf>
    <xf numFmtId="0" fontId="1" fillId="4" borderId="56"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0" xfId="0" applyFont="1" applyFill="1" applyAlignment="1" applyProtection="1">
      <alignment horizontal="left" vertical="top"/>
      <protection locked="0"/>
    </xf>
    <xf numFmtId="0" fontId="1" fillId="4" borderId="22" xfId="0" applyFont="1" applyFill="1" applyBorder="1" applyAlignment="1" applyProtection="1">
      <alignment horizontal="left" vertical="top"/>
      <protection locked="0"/>
    </xf>
    <xf numFmtId="0" fontId="1" fillId="4" borderId="23" xfId="0" applyFont="1" applyFill="1" applyBorder="1" applyAlignment="1" applyProtection="1">
      <alignment horizontal="left" vertical="top"/>
      <protection locked="0"/>
    </xf>
    <xf numFmtId="0" fontId="1" fillId="4" borderId="24" xfId="0" applyFont="1" applyFill="1" applyBorder="1" applyAlignment="1" applyProtection="1">
      <alignment horizontal="left" vertical="top"/>
      <protection locked="0"/>
    </xf>
    <xf numFmtId="0" fontId="1" fillId="4" borderId="25" xfId="0" applyFont="1" applyFill="1" applyBorder="1" applyAlignment="1" applyProtection="1">
      <alignment horizontal="left" vertical="top"/>
      <protection locked="0"/>
    </xf>
    <xf numFmtId="0" fontId="34" fillId="4" borderId="57" xfId="0" applyFont="1" applyFill="1" applyBorder="1" applyAlignment="1" applyProtection="1">
      <alignment horizontal="center" wrapText="1"/>
      <protection locked="0"/>
    </xf>
    <xf numFmtId="0" fontId="34" fillId="4" borderId="58" xfId="0" applyFont="1" applyFill="1" applyBorder="1" applyAlignment="1" applyProtection="1">
      <alignment horizontal="center" wrapText="1"/>
      <protection locked="0"/>
    </xf>
    <xf numFmtId="0" fontId="34" fillId="4" borderId="59" xfId="0" applyFont="1" applyFill="1" applyBorder="1" applyAlignment="1" applyProtection="1">
      <alignment horizontal="center" wrapText="1"/>
      <protection locked="0"/>
    </xf>
    <xf numFmtId="0" fontId="34" fillId="4" borderId="51" xfId="0" applyFont="1" applyFill="1" applyBorder="1" applyAlignment="1" applyProtection="1">
      <alignment horizontal="center" wrapText="1"/>
      <protection locked="0"/>
    </xf>
    <xf numFmtId="0" fontId="34" fillId="4" borderId="52" xfId="0" applyFont="1" applyFill="1" applyBorder="1" applyAlignment="1" applyProtection="1">
      <alignment horizontal="center" wrapText="1"/>
      <protection locked="0"/>
    </xf>
    <xf numFmtId="0" fontId="34" fillId="4" borderId="53" xfId="0" applyFont="1" applyFill="1" applyBorder="1" applyAlignment="1" applyProtection="1">
      <alignment horizontal="center" wrapText="1"/>
      <protection locked="0"/>
    </xf>
    <xf numFmtId="0" fontId="33" fillId="4" borderId="65" xfId="0" applyFont="1" applyFill="1" applyBorder="1" applyAlignment="1">
      <alignment horizontal="center" wrapText="1"/>
    </xf>
    <xf numFmtId="0" fontId="33" fillId="4" borderId="66" xfId="0" applyFont="1" applyFill="1" applyBorder="1" applyAlignment="1">
      <alignment horizontal="center" wrapText="1"/>
    </xf>
    <xf numFmtId="0" fontId="33" fillId="4" borderId="67" xfId="0" applyFont="1" applyFill="1" applyBorder="1" applyAlignment="1">
      <alignment horizontal="center" wrapText="1"/>
    </xf>
    <xf numFmtId="0" fontId="42" fillId="2" borderId="63" xfId="0" applyFont="1" applyFill="1" applyBorder="1" applyAlignment="1">
      <alignment horizontal="center"/>
    </xf>
    <xf numFmtId="0" fontId="42" fillId="2" borderId="64" xfId="0" applyFont="1" applyFill="1" applyBorder="1" applyAlignment="1">
      <alignment horizontal="center"/>
    </xf>
    <xf numFmtId="0" fontId="42" fillId="2" borderId="68" xfId="0" applyFont="1" applyFill="1" applyBorder="1" applyAlignment="1">
      <alignment horizontal="center"/>
    </xf>
    <xf numFmtId="0" fontId="33" fillId="4" borderId="57" xfId="0" applyFont="1" applyFill="1" applyBorder="1" applyAlignment="1">
      <alignment horizontal="center" wrapText="1"/>
    </xf>
    <xf numFmtId="0" fontId="33" fillId="4" borderId="58" xfId="0" applyFont="1" applyFill="1" applyBorder="1" applyAlignment="1">
      <alignment horizontal="center" wrapText="1"/>
    </xf>
    <xf numFmtId="0" fontId="33" fillId="4" borderId="59" xfId="0" applyFont="1" applyFill="1" applyBorder="1" applyAlignment="1">
      <alignment horizontal="center" wrapText="1"/>
    </xf>
    <xf numFmtId="49" fontId="37" fillId="4" borderId="60" xfId="0" applyNumberFormat="1" applyFont="1" applyFill="1" applyBorder="1" applyAlignment="1" applyProtection="1">
      <alignment horizontal="center"/>
      <protection locked="0"/>
    </xf>
    <xf numFmtId="49" fontId="37" fillId="4" borderId="61" xfId="0" applyNumberFormat="1" applyFont="1" applyFill="1" applyBorder="1" applyAlignment="1" applyProtection="1">
      <alignment horizontal="center"/>
      <protection locked="0"/>
    </xf>
    <xf numFmtId="49" fontId="37" fillId="4" borderId="62" xfId="0" applyNumberFormat="1" applyFont="1" applyFill="1" applyBorder="1" applyAlignment="1" applyProtection="1">
      <alignment horizontal="center"/>
      <protection locked="0"/>
    </xf>
    <xf numFmtId="0" fontId="43" fillId="4" borderId="0" xfId="0" applyFont="1" applyFill="1" applyAlignment="1">
      <alignment horizontal="center" vertical="top" wrapText="1"/>
    </xf>
    <xf numFmtId="0" fontId="13" fillId="4" borderId="0" xfId="2" applyFill="1" applyBorder="1" applyAlignment="1" applyProtection="1">
      <alignment horizontal="center" vertical="top" wrapText="1"/>
      <protection locked="0"/>
    </xf>
    <xf numFmtId="0" fontId="40" fillId="4" borderId="0" xfId="0" applyFont="1" applyFill="1" applyAlignment="1">
      <alignment horizontal="center" vertical="center" wrapText="1"/>
    </xf>
    <xf numFmtId="0" fontId="34" fillId="0" borderId="57" xfId="0" applyFont="1" applyBorder="1" applyAlignment="1" applyProtection="1">
      <alignment horizontal="center" wrapText="1"/>
      <protection locked="0"/>
    </xf>
    <xf numFmtId="0" fontId="34" fillId="0" borderId="58" xfId="0" applyFont="1" applyBorder="1" applyAlignment="1" applyProtection="1">
      <alignment horizontal="center" wrapText="1"/>
      <protection locked="0"/>
    </xf>
    <xf numFmtId="0" fontId="34" fillId="0" borderId="59" xfId="0" applyFont="1" applyBorder="1" applyAlignment="1" applyProtection="1">
      <alignment horizontal="center" wrapText="1"/>
      <protection locked="0"/>
    </xf>
    <xf numFmtId="0" fontId="41" fillId="2" borderId="54" xfId="0" applyFont="1" applyFill="1" applyBorder="1" applyAlignment="1">
      <alignment horizontal="center"/>
    </xf>
    <xf numFmtId="0" fontId="41" fillId="2" borderId="55" xfId="0" applyFont="1" applyFill="1" applyBorder="1" applyAlignment="1">
      <alignment horizontal="center"/>
    </xf>
    <xf numFmtId="0" fontId="41" fillId="2" borderId="56" xfId="0" applyFont="1" applyFill="1" applyBorder="1" applyAlignment="1">
      <alignment horizontal="center"/>
    </xf>
    <xf numFmtId="0" fontId="35" fillId="4" borderId="21" xfId="0" applyFont="1" applyFill="1" applyBorder="1" applyAlignment="1">
      <alignment horizontal="left" vertical="top" wrapText="1"/>
    </xf>
    <xf numFmtId="0" fontId="35" fillId="4" borderId="0" xfId="0" applyFont="1" applyFill="1" applyAlignment="1">
      <alignment horizontal="left" vertical="top" wrapText="1"/>
    </xf>
    <xf numFmtId="0" fontId="35" fillId="4" borderId="22" xfId="0" applyFont="1" applyFill="1" applyBorder="1" applyAlignment="1">
      <alignment horizontal="left" vertical="top" wrapText="1"/>
    </xf>
    <xf numFmtId="0" fontId="28" fillId="4" borderId="57" xfId="0" applyFont="1" applyFill="1" applyBorder="1" applyAlignment="1" applyProtection="1">
      <alignment horizontal="center"/>
      <protection locked="0"/>
    </xf>
    <xf numFmtId="0" fontId="28" fillId="4" borderId="58" xfId="0" applyFont="1" applyFill="1" applyBorder="1" applyAlignment="1" applyProtection="1">
      <alignment horizontal="center"/>
      <protection locked="0"/>
    </xf>
    <xf numFmtId="0" fontId="28" fillId="4" borderId="59" xfId="0" applyFont="1" applyFill="1" applyBorder="1" applyAlignment="1" applyProtection="1">
      <alignment horizontal="center"/>
      <protection locked="0"/>
    </xf>
    <xf numFmtId="0" fontId="28" fillId="4" borderId="51" xfId="0" applyFont="1" applyFill="1" applyBorder="1" applyAlignment="1" applyProtection="1">
      <alignment horizontal="center"/>
      <protection locked="0"/>
    </xf>
    <xf numFmtId="0" fontId="28" fillId="4" borderId="52" xfId="0" applyFont="1" applyFill="1" applyBorder="1" applyAlignment="1" applyProtection="1">
      <alignment horizontal="center"/>
      <protection locked="0"/>
    </xf>
    <xf numFmtId="0" fontId="28" fillId="4" borderId="53" xfId="0" applyFont="1" applyFill="1" applyBorder="1" applyAlignment="1" applyProtection="1">
      <alignment horizontal="center"/>
      <protection locked="0"/>
    </xf>
    <xf numFmtId="0" fontId="40" fillId="4" borderId="0" xfId="0" applyFont="1" applyFill="1" applyAlignment="1">
      <alignment horizontal="center" vertical="top" wrapText="1"/>
    </xf>
    <xf numFmtId="0" fontId="1" fillId="0" borderId="54" xfId="0" applyFont="1" applyBorder="1" applyAlignment="1" applyProtection="1">
      <alignment horizontal="left" vertical="top"/>
      <protection locked="0"/>
    </xf>
    <xf numFmtId="0" fontId="1" fillId="0" borderId="55" xfId="0" applyFont="1" applyBorder="1" applyAlignment="1" applyProtection="1">
      <alignment horizontal="left" vertical="top"/>
      <protection locked="0"/>
    </xf>
    <xf numFmtId="0" fontId="1" fillId="0" borderId="56"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22" xfId="0" applyFont="1" applyBorder="1" applyAlignment="1" applyProtection="1">
      <alignment horizontal="left" vertical="top"/>
      <protection locked="0"/>
    </xf>
    <xf numFmtId="0" fontId="1" fillId="0" borderId="23"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8" fillId="2" borderId="69" xfId="0" applyFont="1" applyFill="1" applyBorder="1" applyAlignment="1">
      <alignment horizontal="center" textRotation="90" shrinkToFit="1"/>
    </xf>
    <xf numFmtId="0" fontId="29" fillId="2" borderId="15" xfId="0" applyFont="1" applyFill="1" applyBorder="1" applyAlignment="1">
      <alignment horizontal="center" textRotation="90" shrinkToFit="1"/>
    </xf>
    <xf numFmtId="0" fontId="28" fillId="4" borderId="63" xfId="0" applyFont="1" applyFill="1" applyBorder="1" applyAlignment="1">
      <alignment horizontal="center" vertical="center"/>
    </xf>
    <xf numFmtId="0" fontId="28" fillId="4" borderId="64" xfId="0" applyFont="1" applyFill="1" applyBorder="1" applyAlignment="1">
      <alignment horizontal="center" vertical="center"/>
    </xf>
    <xf numFmtId="0" fontId="28" fillId="4" borderId="29" xfId="0" applyFont="1" applyFill="1" applyBorder="1" applyAlignment="1">
      <alignment horizontal="center" vertical="center"/>
    </xf>
    <xf numFmtId="0" fontId="30" fillId="4" borderId="70" xfId="0" applyFont="1" applyFill="1" applyBorder="1" applyAlignment="1">
      <alignment horizontal="center"/>
    </xf>
    <xf numFmtId="0" fontId="30" fillId="4" borderId="71" xfId="0" applyFont="1" applyFill="1" applyBorder="1" applyAlignment="1">
      <alignment horizontal="center"/>
    </xf>
    <xf numFmtId="0" fontId="30" fillId="4" borderId="0" xfId="0" applyFont="1" applyFill="1" applyAlignment="1">
      <alignment horizontal="center"/>
    </xf>
    <xf numFmtId="0" fontId="30" fillId="4" borderId="16" xfId="0" applyFont="1" applyFill="1" applyBorder="1" applyAlignment="1">
      <alignment horizontal="center"/>
    </xf>
    <xf numFmtId="0" fontId="44" fillId="4" borderId="51" xfId="0" applyFont="1" applyFill="1" applyBorder="1" applyAlignment="1" applyProtection="1">
      <alignment horizontal="center"/>
      <protection locked="0"/>
    </xf>
    <xf numFmtId="0" fontId="44" fillId="4" borderId="52" xfId="0" applyFont="1" applyFill="1" applyBorder="1" applyAlignment="1" applyProtection="1">
      <alignment horizontal="center"/>
      <protection locked="0"/>
    </xf>
    <xf numFmtId="0" fontId="44" fillId="4" borderId="53" xfId="0" applyFont="1" applyFill="1" applyBorder="1" applyAlignment="1" applyProtection="1">
      <alignment horizontal="center"/>
      <protection locked="0"/>
    </xf>
    <xf numFmtId="0" fontId="42" fillId="2" borderId="63" xfId="0" applyFont="1" applyFill="1" applyBorder="1" applyAlignment="1">
      <alignment horizontal="center" wrapText="1"/>
    </xf>
    <xf numFmtId="0" fontId="42" fillId="2" borderId="64" xfId="0" applyFont="1" applyFill="1" applyBorder="1" applyAlignment="1">
      <alignment horizontal="center" wrapText="1"/>
    </xf>
    <xf numFmtId="0" fontId="37" fillId="4" borderId="57" xfId="0" applyFont="1" applyFill="1" applyBorder="1" applyAlignment="1" applyProtection="1">
      <alignment horizontal="center"/>
      <protection locked="0"/>
    </xf>
    <xf numFmtId="0" fontId="37" fillId="4" borderId="58" xfId="0" applyFont="1" applyFill="1" applyBorder="1" applyAlignment="1" applyProtection="1">
      <alignment horizontal="center"/>
      <protection locked="0"/>
    </xf>
    <xf numFmtId="0" fontId="37" fillId="4" borderId="59" xfId="0" applyFont="1" applyFill="1" applyBorder="1" applyAlignment="1" applyProtection="1">
      <alignment horizontal="center"/>
      <protection locked="0"/>
    </xf>
    <xf numFmtId="0" fontId="44" fillId="4" borderId="57" xfId="0" applyFont="1" applyFill="1" applyBorder="1" applyAlignment="1" applyProtection="1">
      <alignment horizontal="center"/>
      <protection locked="0"/>
    </xf>
    <xf numFmtId="0" fontId="44" fillId="4" borderId="58" xfId="0" applyFont="1" applyFill="1" applyBorder="1" applyAlignment="1" applyProtection="1">
      <alignment horizontal="center"/>
      <protection locked="0"/>
    </xf>
    <xf numFmtId="0" fontId="44" fillId="4" borderId="59" xfId="0" applyFont="1" applyFill="1" applyBorder="1" applyAlignment="1" applyProtection="1">
      <alignment horizontal="center"/>
      <protection locked="0"/>
    </xf>
    <xf numFmtId="0" fontId="56" fillId="9" borderId="74" xfId="24" applyProtection="1">
      <alignment vertical="top" wrapText="1"/>
    </xf>
  </cellXfs>
  <cellStyles count="51">
    <cellStyle name="APPS_DEG_Basic_Bordered_Date" xfId="18" xr:uid="{D2D8C675-F73E-4C33-9A4E-980E7EA2BF41}"/>
    <cellStyle name="APPS_DEG_Basic_White_Cell_Amount" xfId="14" xr:uid="{8C785AEC-7A67-4B43-AAD6-9CFFDC5BD988}"/>
    <cellStyle name="APPS_DEG_Basic_White_Cell_Amount_6dp" xfId="17" xr:uid="{3961D045-EC08-481B-8C7E-F96639E3FC75}"/>
    <cellStyle name="APPS_DEG_Changed_Flagged_Status" xfId="20" xr:uid="{B8D67D90-8296-40D4-8452-DBF2A98A8032}"/>
    <cellStyle name="APPS_DEG_Header" xfId="11" xr:uid="{EF3B2BEB-6CEC-4075-B58D-8591607B73FB}"/>
    <cellStyle name="APPS_DEG_HEADER_centeraligned" xfId="23" xr:uid="{DE6160EF-9D3D-4514-9621-083D13672C47}"/>
    <cellStyle name="APPS_DEG_Header_Row_Cell_Wrap" xfId="22" xr:uid="{50AE2A03-A5D3-42DA-95F9-27A4476974F8}"/>
    <cellStyle name="APPS_DEG_Header_Wrap_rightaligned" xfId="12" xr:uid="{38E33A64-75E2-4DC3-A98D-9A1747A8FA28}"/>
    <cellStyle name="APPS_DEG_Key_Column" xfId="16" xr:uid="{32DF0949-8C67-4A20-B4DF-2F399D4DAE0C}"/>
    <cellStyle name="APPS_DEG_Key_Header" xfId="21" xr:uid="{B18AD3FB-4E61-42AB-84F6-015CFB69DF42}"/>
    <cellStyle name="APPS_DEG_Read_Only_Cell_Amount_No_border" xfId="15" xr:uid="{4D8B3896-712E-435A-A873-CC3A07D69B4E}"/>
    <cellStyle name="APPS_DEG_Read_Only_Cell_Text_Row_Status" xfId="19" xr:uid="{44105B53-CEF0-4D08-A335-21ECA08794B5}"/>
    <cellStyle name="APPS_DEG_WhiteCell_Text" xfId="13" xr:uid="{3DA0C254-AEB8-4DE3-AEFD-7720ED143510}"/>
    <cellStyle name="APPS_FormEntry_bottomborder" xfId="26" xr:uid="{0C0950D3-2F00-4C76-B6E8-1C99266C7233}"/>
    <cellStyle name="APPS_FormEntry_bottomborder_readonly_ws_status" xfId="27" xr:uid="{84012646-191C-434B-9FEF-5302B2FFC73A}"/>
    <cellStyle name="APPS_FormEntry_bottomrightborder_readonly_ws_status" xfId="24" xr:uid="{B0618D1C-31B4-4B97-9248-36EC59AD0981}"/>
    <cellStyle name="APPS_FormEntry_bottomrightborder_rightaligned" xfId="29" xr:uid="{FDE2335F-8589-41F3-A8CC-24BA11D880E7}"/>
    <cellStyle name="APPS_FormEntry_noborder" xfId="7" xr:uid="{8A028ACC-2468-4E2E-8F2F-2F0905BE49E4}"/>
    <cellStyle name="APPS_FormEntry_noborder_date" xfId="9" xr:uid="{3ED33AD4-999F-4123-96A2-64F8FF826A74}"/>
    <cellStyle name="APPS_FormEntry_Read_Only_Cell_Amount_Topborder" xfId="33" xr:uid="{B354ECB9-4E9A-4F79-BC33-AEAA07F1040D}"/>
    <cellStyle name="APPS_FormEntry_rightborder" xfId="30" xr:uid="{0D15FE59-1040-4E2F-BA46-47161ED7A030}"/>
    <cellStyle name="APPS_FormEntry_rightborder_readonly" xfId="31" xr:uid="{B9BBA585-0FF9-46D9-8D08-8B2E687AA0BF}"/>
    <cellStyle name="APPS_FormEntry_topborder_number" xfId="36" xr:uid="{47CDA2FD-1870-4C2C-AF7C-F109CC1D6281}"/>
    <cellStyle name="APPS_FormEntry_topborder_readonly" xfId="38" xr:uid="{AD69028D-E8B2-414F-A494-06A615484A94}"/>
    <cellStyle name="APPS_FormEntry_toprightborder" xfId="35" xr:uid="{8FB7B5ED-46D2-4622-81B5-494BD24718AF}"/>
    <cellStyle name="APPS_FormEntry_toprightborder_rightalign_readonly" xfId="32" xr:uid="{500ED0A6-6F82-4433-9EE2-7C5917D633C0}"/>
    <cellStyle name="APPS_Header_Region_Label_Bottom_border_nowrap" xfId="25" xr:uid="{D38BBCB4-8853-44C4-BB50-3E41CF70B0C9}"/>
    <cellStyle name="APPS_Header_Region_Label_Bottom_Left_border" xfId="28" xr:uid="{F94A7F1E-1737-4B24-B2E9-1A8DFE2DD676}"/>
    <cellStyle name="APPS_Header_Region_Label_Left_border" xfId="6" xr:uid="{8E5D7650-2A89-47AF-9045-EC32B64F4C48}"/>
    <cellStyle name="APPS_Header_Region_Label_no_border_nowrap" xfId="8" xr:uid="{188987DB-C0EF-4F07-B88B-2BDA6D417E9F}"/>
    <cellStyle name="APPS_Header_Region_Label_Top_border_nowrap" xfId="37" xr:uid="{58262EEA-7760-4CA8-9ED3-DDEBC967FAC1}"/>
    <cellStyle name="APPS_Header_Region_Label_Top_Left_border" xfId="34" xr:uid="{17C9C0D0-9F01-4909-9458-F4B9A6710880}"/>
    <cellStyle name="APPS_Page_Header" xfId="5" xr:uid="{05B72FA8-B503-4236-8B19-215BD03ED8D6}"/>
    <cellStyle name="APPS_Page_SubHeader" xfId="10" xr:uid="{B69CADFC-A1FB-4A72-B7BC-515518435595}"/>
    <cellStyle name="Branding Area" xfId="48" xr:uid="{4016CC5D-C3A9-40E5-AE89-6EC0F318FC9D}"/>
    <cellStyle name="Column Header" xfId="42" xr:uid="{064839F9-F04E-49FB-A77B-C1A0FF75961F}"/>
    <cellStyle name="Currency" xfId="1" builtinId="4"/>
    <cellStyle name="Data Cell" xfId="45" xr:uid="{1806164A-8FAC-4885-8E15-EAB7ADBB051A}"/>
    <cellStyle name="Form Header" xfId="49" xr:uid="{4C86A75D-0624-48BE-9900-439F3C3BCE7F}"/>
    <cellStyle name="Form SubHeader" xfId="50" xr:uid="{2853B9F9-C510-4888-97DB-ACAFBB0E3CA3}"/>
    <cellStyle name="Hyperlink" xfId="2" builtinId="8"/>
    <cellStyle name="Indicator Cell" xfId="43" xr:uid="{7EF860EC-E8EA-4297-8F59-A8C43DE5A0CC}"/>
    <cellStyle name="Input Text" xfId="41" xr:uid="{11E29751-84ED-45E9-ACED-C79ABFA4E3DB}"/>
    <cellStyle name="Key Cell" xfId="46" xr:uid="{E6A0E6E9-61CD-4468-82EF-05D44DA4B16E}"/>
    <cellStyle name="Label" xfId="39" xr:uid="{6D954B9F-7C74-4053-9920-C66523B368DE}"/>
    <cellStyle name="Normal" xfId="0" builtinId="0"/>
    <cellStyle name="Normal 2" xfId="3" xr:uid="{00000000-0005-0000-0000-000003000000}"/>
    <cellStyle name="Oracle Background Cell Color" xfId="4" xr:uid="{86EB86C8-DAFC-439A-8570-B73D05B20380}"/>
    <cellStyle name="Output Text" xfId="40" xr:uid="{C5A58E56-55DD-48D9-A3AC-7B85107EF1E3}"/>
    <cellStyle name="Read-only Cell" xfId="44" xr:uid="{54E3529A-60A7-48FD-AB35-BF6FB34DDD09}"/>
    <cellStyle name="Status Cell" xfId="47" xr:uid="{3449E0F4-147F-44E8-9C7C-17B27A90504B}"/>
  </cellStyles>
  <dxfs count="21">
    <dxf>
      <font>
        <b/>
        <i val="0"/>
        <condense val="0"/>
        <extend val="0"/>
        <color indexed="10"/>
      </font>
    </dxf>
    <dxf>
      <fill>
        <patternFill>
          <bgColor rgb="FF92D050"/>
        </patternFill>
      </fill>
    </dxf>
    <dxf>
      <fill>
        <patternFill>
          <bgColor theme="0" tint="-0.34998626667073579"/>
        </patternFill>
      </fill>
    </dxf>
    <dxf>
      <fill>
        <patternFill>
          <bgColor rgb="FFFFC00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ont>
        <color theme="0"/>
      </font>
    </dxf>
    <dxf>
      <font>
        <condense val="0"/>
        <extend val="0"/>
        <color indexed="52"/>
      </font>
    </dxf>
    <dxf>
      <font>
        <condense val="0"/>
        <extend val="0"/>
        <color indexed="9"/>
      </font>
    </dxf>
    <dxf>
      <font>
        <b/>
        <i val="0"/>
        <condense val="0"/>
        <extend val="0"/>
        <color indexed="9"/>
      </font>
      <fill>
        <patternFill patternType="solid">
          <bgColor indexed="20"/>
        </patternFill>
      </fill>
    </dxf>
    <dxf>
      <font>
        <b/>
        <i val="0"/>
        <condense val="0"/>
        <extend val="0"/>
        <color indexed="9"/>
      </font>
      <fill>
        <patternFill>
          <bgColor indexed="20"/>
        </patternFill>
      </fill>
    </dxf>
    <dxf>
      <fill>
        <patternFill>
          <bgColor indexed="46"/>
        </patternFill>
      </fill>
    </dxf>
    <dxf>
      <fill>
        <patternFill>
          <bgColor indexed="46"/>
        </patternFill>
      </fill>
    </dxf>
    <dxf>
      <fill>
        <patternFill>
          <bgColor indexed="46"/>
        </patternFill>
      </fill>
    </dxf>
    <dxf>
      <font>
        <color theme="0"/>
      </font>
    </dxf>
    <dxf>
      <fill>
        <patternFill>
          <bgColor indexed="46"/>
        </patternFill>
      </fill>
    </dxf>
    <dxf>
      <fill>
        <patternFill>
          <bgColor indexed="46"/>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561975</xdr:colOff>
          <xdr:row>7</xdr:row>
          <xdr:rowOff>285750</xdr:rowOff>
        </xdr:from>
        <xdr:to>
          <xdr:col>14</xdr:col>
          <xdr:colOff>219075</xdr:colOff>
          <xdr:row>13</xdr:row>
          <xdr:rowOff>38100</xdr:rowOff>
        </xdr:to>
        <xdr:grpSp>
          <xdr:nvGrpSpPr>
            <xdr:cNvPr id="4189" name="Group 1">
              <a:extLst>
                <a:ext uri="{FF2B5EF4-FFF2-40B4-BE49-F238E27FC236}">
                  <a16:creationId xmlns:a16="http://schemas.microsoft.com/office/drawing/2014/main" id="{00000000-0008-0000-0100-00005D100000}"/>
                </a:ext>
              </a:extLst>
            </xdr:cNvPr>
            <xdr:cNvGrpSpPr>
              <a:grpSpLocks/>
            </xdr:cNvGrpSpPr>
          </xdr:nvGrpSpPr>
          <xdr:grpSpPr bwMode="auto">
            <a:xfrm>
              <a:off x="5495925" y="1574800"/>
              <a:ext cx="2495550" cy="1060450"/>
              <a:chOff x="483" y="125"/>
              <a:chExt cx="220" cy="94"/>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483" y="125"/>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Bank Statement</a:t>
                </a:r>
              </a:p>
            </xdr:txBody>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483" y="142"/>
                <a:ext cx="12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Remmitance Advice</a:t>
                </a:r>
              </a:p>
            </xdr:txBody>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483" y="179"/>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FMS Report</a:t>
                </a:r>
              </a:p>
            </xdr:txBody>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483" y="161"/>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Grant Letter/Conditions</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483" y="196"/>
                <a:ext cx="144"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561975</xdr:colOff>
          <xdr:row>19</xdr:row>
          <xdr:rowOff>19050</xdr:rowOff>
        </xdr:from>
        <xdr:to>
          <xdr:col>14</xdr:col>
          <xdr:colOff>219075</xdr:colOff>
          <xdr:row>22</xdr:row>
          <xdr:rowOff>95250</xdr:rowOff>
        </xdr:to>
        <xdr:grpSp>
          <xdr:nvGrpSpPr>
            <xdr:cNvPr id="4190" name="Group 7">
              <a:extLst>
                <a:ext uri="{FF2B5EF4-FFF2-40B4-BE49-F238E27FC236}">
                  <a16:creationId xmlns:a16="http://schemas.microsoft.com/office/drawing/2014/main" id="{00000000-0008-0000-0100-00005E100000}"/>
                </a:ext>
              </a:extLst>
            </xdr:cNvPr>
            <xdr:cNvGrpSpPr>
              <a:grpSpLocks/>
            </xdr:cNvGrpSpPr>
          </xdr:nvGrpSpPr>
          <xdr:grpSpPr bwMode="auto">
            <a:xfrm>
              <a:off x="5495925" y="3911600"/>
              <a:ext cx="2495550" cy="609600"/>
              <a:chOff x="483" y="319"/>
              <a:chExt cx="220" cy="59"/>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483" y="319"/>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FMS Reports</a:t>
                </a:r>
              </a:p>
            </xdr:txBody>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483" y="336"/>
                <a:ext cx="16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Expenditure Speadsheet</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483" y="355"/>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9526</xdr:rowOff>
    </xdr:from>
    <xdr:ext cx="1296035" cy="188594"/>
    <xdr:pic>
      <xdr:nvPicPr>
        <xdr:cNvPr id="2" name="Picture 1" descr="oracle-logo-127x18.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609600" y="171451"/>
          <a:ext cx="1296035" cy="18859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st\di\JournalEntry_multi-50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pew\Downloads\JournalEntry%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quinm3\Downloads\JournalEntry%2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Sheet3"/>
      <sheetName val="_ADFDI_Parameters"/>
      <sheetName val="_ADFDI_Metadata"/>
      <sheetName val="_ADFDI_WorkbookData"/>
      <sheetName val="_ADFDI_LOV"/>
      <sheetName val="_ADFDI_BCMetadata"/>
      <sheetName val="_ADFDI_DynamicTable"/>
    </sheetNames>
    <sheetDataSet>
      <sheetData sheetId="0"/>
      <sheetData sheetId="1"/>
      <sheetData sheetId="2"/>
      <sheetData sheetId="3"/>
      <sheetData sheetId="4"/>
      <sheetData sheetId="5"/>
      <sheetData sheetId="6"/>
      <sheetData sheetId="7">
        <row r="30">
          <cell r="D30" t="str">
            <v>Oct-07</v>
          </cell>
          <cell r="E30" t="str">
            <v>Nov-07</v>
          </cell>
          <cell r="F30" t="str">
            <v>Dec-07</v>
          </cell>
          <cell r="G30" t="str">
            <v>Jan-08</v>
          </cell>
          <cell r="H30" t="str">
            <v>Feb-08</v>
          </cell>
          <cell r="I30" t="str">
            <v>Mar-08</v>
          </cell>
          <cell r="J30" t="str">
            <v>Apr-08</v>
          </cell>
          <cell r="K30" t="str">
            <v>May-08</v>
          </cell>
          <cell r="L30" t="str">
            <v>Jun-08</v>
          </cell>
          <cell r="M30" t="str">
            <v>Jul-08</v>
          </cell>
          <cell r="N30" t="str">
            <v>Aug-08</v>
          </cell>
          <cell r="O30" t="str">
            <v>Sep-08</v>
          </cell>
          <cell r="P30" t="str">
            <v>Adj_Sep-08</v>
          </cell>
          <cell r="Q30" t="str">
            <v>Oct-08</v>
          </cell>
          <cell r="R30" t="str">
            <v>Nov-08</v>
          </cell>
          <cell r="S30" t="str">
            <v>Dec-08</v>
          </cell>
          <cell r="T30" t="str">
            <v>Jan-09</v>
          </cell>
          <cell r="U30" t="str">
            <v>Feb-09</v>
          </cell>
          <cell r="V30" t="str">
            <v>Mar-09</v>
          </cell>
          <cell r="W30" t="str">
            <v>Apr-09</v>
          </cell>
          <cell r="X30" t="str">
            <v>May-09</v>
          </cell>
          <cell r="Y30" t="str">
            <v>Jun-09</v>
          </cell>
          <cell r="Z30" t="str">
            <v>Jul-09</v>
          </cell>
          <cell r="AA30" t="str">
            <v>Aug-09</v>
          </cell>
          <cell r="AB30" t="str">
            <v>Sep-09</v>
          </cell>
          <cell r="AC30" t="str">
            <v>Adj_Sep-09</v>
          </cell>
          <cell r="AD30" t="str">
            <v>Oct-09</v>
          </cell>
          <cell r="AE30" t="str">
            <v>Nov-09</v>
          </cell>
          <cell r="AF30" t="str">
            <v>Dec-09</v>
          </cell>
          <cell r="AG30" t="str">
            <v>Jan-10</v>
          </cell>
          <cell r="AH30" t="str">
            <v>Feb-10</v>
          </cell>
          <cell r="AI30" t="str">
            <v>Mar-10</v>
          </cell>
          <cell r="AJ30" t="str">
            <v>Apr-10</v>
          </cell>
          <cell r="AK30" t="str">
            <v>May-10</v>
          </cell>
          <cell r="AL30" t="str">
            <v>Jun-10</v>
          </cell>
          <cell r="AM30" t="str">
            <v>Jul-10</v>
          </cell>
          <cell r="AN30" t="str">
            <v>Aug-10</v>
          </cell>
          <cell r="AO30" t="str">
            <v>Sep-10</v>
          </cell>
          <cell r="AP30" t="str">
            <v>Adj_Sep-10</v>
          </cell>
          <cell r="AQ30" t="str">
            <v>Oct-10</v>
          </cell>
          <cell r="AR30" t="str">
            <v>Nov-10</v>
          </cell>
          <cell r="AS30" t="str">
            <v>Dec-10</v>
          </cell>
          <cell r="AT30" t="str">
            <v>Jan-11</v>
          </cell>
          <cell r="AU30" t="str">
            <v>Feb-11</v>
          </cell>
          <cell r="AV30" t="str">
            <v>Mar-11</v>
          </cell>
          <cell r="AW30" t="str">
            <v>Apr-11</v>
          </cell>
          <cell r="AX30" t="str">
            <v>May-11</v>
          </cell>
          <cell r="AY30" t="str">
            <v>Jun-11</v>
          </cell>
          <cell r="AZ30" t="str">
            <v>Jul-11</v>
          </cell>
          <cell r="BA30" t="str">
            <v>Aug-11</v>
          </cell>
          <cell r="BB30" t="str">
            <v>Sep-11</v>
          </cell>
          <cell r="BC30" t="str">
            <v>Adj_Sep-11</v>
          </cell>
          <cell r="BD30" t="str">
            <v>Oct-11</v>
          </cell>
          <cell r="BE30" t="str">
            <v>Nov-11</v>
          </cell>
          <cell r="BF30" t="str">
            <v>Dec-11</v>
          </cell>
          <cell r="BG30" t="str">
            <v>Jan-12</v>
          </cell>
          <cell r="BH30" t="str">
            <v>Feb-12</v>
          </cell>
          <cell r="BI30" t="str">
            <v>Mar-12</v>
          </cell>
          <cell r="BJ30" t="str">
            <v>Apr-12</v>
          </cell>
          <cell r="BK30" t="str">
            <v>May-12</v>
          </cell>
          <cell r="BL30" t="str">
            <v>Jun-12</v>
          </cell>
          <cell r="BM30" t="str">
            <v>Jul-12</v>
          </cell>
          <cell r="BN30" t="str">
            <v>Aug-12</v>
          </cell>
          <cell r="BO30" t="str">
            <v>Sep-12</v>
          </cell>
          <cell r="BP30" t="str">
            <v>Adj_Sep-12</v>
          </cell>
          <cell r="BQ30" t="str">
            <v>Oct-12</v>
          </cell>
          <cell r="BR30" t="str">
            <v>Nov-12</v>
          </cell>
          <cell r="BS30" t="str">
            <v>Dec-12</v>
          </cell>
          <cell r="BT30" t="str">
            <v>Jan-13</v>
          </cell>
          <cell r="BU30" t="str">
            <v>Feb-13</v>
          </cell>
          <cell r="BV30" t="str">
            <v>Mar-13</v>
          </cell>
          <cell r="BW30" t="str">
            <v>Apr-13</v>
          </cell>
          <cell r="BX30" t="str">
            <v>May-13</v>
          </cell>
          <cell r="BY30" t="str">
            <v>Jun-13</v>
          </cell>
          <cell r="BZ30" t="str">
            <v>Jul-13</v>
          </cell>
          <cell r="CA30" t="str">
            <v>Aug-13</v>
          </cell>
          <cell r="CB30" t="str">
            <v>Sep-13</v>
          </cell>
          <cell r="CC30" t="str">
            <v>Adj_Sep-13</v>
          </cell>
          <cell r="CD30" t="str">
            <v>Oct-13</v>
          </cell>
          <cell r="CE30" t="str">
            <v>Nov-13</v>
          </cell>
          <cell r="CF30" t="str">
            <v>Dec-13</v>
          </cell>
          <cell r="CG30" t="str">
            <v>Jan-14</v>
          </cell>
          <cell r="CH30" t="str">
            <v>Feb-14</v>
          </cell>
          <cell r="CI30" t="str">
            <v>Mar-14</v>
          </cell>
          <cell r="CJ30" t="str">
            <v>Apr-14</v>
          </cell>
          <cell r="CK30" t="str">
            <v>May-14</v>
          </cell>
          <cell r="CL30" t="str">
            <v>Jun-14</v>
          </cell>
          <cell r="CM30" t="str">
            <v>Jul-14</v>
          </cell>
          <cell r="CN30" t="str">
            <v>Aug-14</v>
          </cell>
          <cell r="CO30" t="str">
            <v>Sep-14</v>
          </cell>
          <cell r="CP30" t="str">
            <v>Adj_Sep-14</v>
          </cell>
          <cell r="CQ30" t="str">
            <v>Oct-14</v>
          </cell>
          <cell r="CR30" t="str">
            <v>Nov-14</v>
          </cell>
          <cell r="CS30" t="str">
            <v>Dec-14</v>
          </cell>
          <cell r="CT30" t="str">
            <v>Jan-15</v>
          </cell>
          <cell r="CU30" t="str">
            <v>Feb-15</v>
          </cell>
          <cell r="CV30" t="str">
            <v>Mar-15</v>
          </cell>
          <cell r="CW30" t="str">
            <v>Apr-15</v>
          </cell>
          <cell r="CX30" t="str">
            <v>May-15</v>
          </cell>
          <cell r="CY30" t="str">
            <v>Jun-15</v>
          </cell>
          <cell r="CZ30" t="str">
            <v>Jul-15</v>
          </cell>
          <cell r="DA30" t="str">
            <v>Aug-15</v>
          </cell>
          <cell r="DB30" t="str">
            <v>Sep-15</v>
          </cell>
          <cell r="DC30" t="str">
            <v>Adj_Sep-15</v>
          </cell>
        </row>
        <row r="32">
          <cell r="D32" t="str">
            <v>Oct-07</v>
          </cell>
          <cell r="E32" t="str">
            <v>Nov-07</v>
          </cell>
          <cell r="F32" t="str">
            <v>Dec-07</v>
          </cell>
          <cell r="G32" t="str">
            <v>Jan-08</v>
          </cell>
          <cell r="H32" t="str">
            <v>Feb-08</v>
          </cell>
          <cell r="I32" t="str">
            <v>Mar-08</v>
          </cell>
          <cell r="J32" t="str">
            <v>Apr-08</v>
          </cell>
          <cell r="K32" t="str">
            <v>May-08</v>
          </cell>
          <cell r="L32" t="str">
            <v>Jun-08</v>
          </cell>
          <cell r="M32" t="str">
            <v>Jul-08</v>
          </cell>
          <cell r="N32" t="str">
            <v>Aug-08</v>
          </cell>
          <cell r="O32" t="str">
            <v>Sep-08</v>
          </cell>
          <cell r="P32" t="str">
            <v>Adj_Sep-08</v>
          </cell>
          <cell r="Q32" t="str">
            <v>Oct-08</v>
          </cell>
          <cell r="R32" t="str">
            <v>Nov-08</v>
          </cell>
          <cell r="S32" t="str">
            <v>Dec-08</v>
          </cell>
          <cell r="T32" t="str">
            <v>Jan-09</v>
          </cell>
          <cell r="U32" t="str">
            <v>Feb-09</v>
          </cell>
          <cell r="V32" t="str">
            <v>Mar-09</v>
          </cell>
          <cell r="W32" t="str">
            <v>Apr-09</v>
          </cell>
          <cell r="X32" t="str">
            <v>May-09</v>
          </cell>
          <cell r="Y32" t="str">
            <v>Jun-09</v>
          </cell>
          <cell r="Z32" t="str">
            <v>Jul-09</v>
          </cell>
          <cell r="AA32" t="str">
            <v>Aug-09</v>
          </cell>
          <cell r="AB32" t="str">
            <v>Sep-09</v>
          </cell>
          <cell r="AC32" t="str">
            <v>Adj_Sep-09</v>
          </cell>
          <cell r="AD32" t="str">
            <v>Oct-09</v>
          </cell>
          <cell r="AE32" t="str">
            <v>Nov-09</v>
          </cell>
          <cell r="AF32" t="str">
            <v>Dec-09</v>
          </cell>
          <cell r="AG32" t="str">
            <v>Jan-10</v>
          </cell>
          <cell r="AH32" t="str">
            <v>Feb-10</v>
          </cell>
          <cell r="AI32" t="str">
            <v>Mar-10</v>
          </cell>
          <cell r="AJ32" t="str">
            <v>Apr-10</v>
          </cell>
          <cell r="AK32" t="str">
            <v>May-10</v>
          </cell>
          <cell r="AL32" t="str">
            <v>Jun-10</v>
          </cell>
          <cell r="AM32" t="str">
            <v>Jul-10</v>
          </cell>
          <cell r="AN32" t="str">
            <v>Aug-10</v>
          </cell>
          <cell r="AO32" t="str">
            <v>Sep-10</v>
          </cell>
          <cell r="AP32" t="str">
            <v>Adj_Sep-10</v>
          </cell>
          <cell r="AQ32" t="str">
            <v>Oct-10</v>
          </cell>
          <cell r="AR32" t="str">
            <v>Nov-10</v>
          </cell>
          <cell r="AS32" t="str">
            <v>Dec-10</v>
          </cell>
          <cell r="AT32" t="str">
            <v>Jan-11</v>
          </cell>
          <cell r="AU32" t="str">
            <v>Feb-11</v>
          </cell>
          <cell r="AV32" t="str">
            <v>Mar-11</v>
          </cell>
          <cell r="AW32" t="str">
            <v>Apr-11</v>
          </cell>
          <cell r="AX32" t="str">
            <v>May-11</v>
          </cell>
          <cell r="AY32" t="str">
            <v>Jun-11</v>
          </cell>
          <cell r="AZ32" t="str">
            <v>Jul-11</v>
          </cell>
          <cell r="BA32" t="str">
            <v>Aug-11</v>
          </cell>
          <cell r="BB32" t="str">
            <v>Sep-11</v>
          </cell>
          <cell r="BC32" t="str">
            <v>Adj_Sep-11</v>
          </cell>
          <cell r="BD32" t="str">
            <v>Oct-11</v>
          </cell>
          <cell r="BE32" t="str">
            <v>Nov-11</v>
          </cell>
          <cell r="BF32" t="str">
            <v>Dec-11</v>
          </cell>
          <cell r="BG32" t="str">
            <v>Jan-12</v>
          </cell>
          <cell r="BH32" t="str">
            <v>Feb-12</v>
          </cell>
          <cell r="BI32" t="str">
            <v>Mar-12</v>
          </cell>
          <cell r="BJ32" t="str">
            <v>Apr-12</v>
          </cell>
          <cell r="BK32" t="str">
            <v>May-12</v>
          </cell>
          <cell r="BL32" t="str">
            <v>Jun-12</v>
          </cell>
          <cell r="BM32" t="str">
            <v>Jul-12</v>
          </cell>
          <cell r="BN32" t="str">
            <v>Aug-12</v>
          </cell>
          <cell r="BO32" t="str">
            <v>Sep-12</v>
          </cell>
          <cell r="BP32" t="str">
            <v>Adj_Sep-12</v>
          </cell>
          <cell r="BQ32" t="str">
            <v>Oct-12</v>
          </cell>
          <cell r="BR32" t="str">
            <v>Nov-12</v>
          </cell>
          <cell r="BS32" t="str">
            <v>Dec-12</v>
          </cell>
          <cell r="BT32" t="str">
            <v>Jan-13</v>
          </cell>
          <cell r="BU32" t="str">
            <v>Feb-13</v>
          </cell>
          <cell r="BV32" t="str">
            <v>Mar-13</v>
          </cell>
          <cell r="BW32" t="str">
            <v>Apr-13</v>
          </cell>
          <cell r="BX32" t="str">
            <v>May-13</v>
          </cell>
          <cell r="BY32" t="str">
            <v>Jun-13</v>
          </cell>
          <cell r="BZ32" t="str">
            <v>Jul-13</v>
          </cell>
          <cell r="CA32" t="str">
            <v>Aug-13</v>
          </cell>
          <cell r="CB32" t="str">
            <v>Sep-13</v>
          </cell>
          <cell r="CC32" t="str">
            <v>Adj_Sep-13</v>
          </cell>
          <cell r="CD32" t="str">
            <v>Oct-13</v>
          </cell>
          <cell r="CE32" t="str">
            <v>Nov-13</v>
          </cell>
          <cell r="CF32" t="str">
            <v>Dec-13</v>
          </cell>
          <cell r="CG32" t="str">
            <v>Jan-14</v>
          </cell>
          <cell r="CH32" t="str">
            <v>Feb-14</v>
          </cell>
          <cell r="CI32" t="str">
            <v>Mar-14</v>
          </cell>
          <cell r="CJ32" t="str">
            <v>Apr-14</v>
          </cell>
          <cell r="CK32" t="str">
            <v>May-14</v>
          </cell>
          <cell r="CL32" t="str">
            <v>Jun-14</v>
          </cell>
          <cell r="CM32" t="str">
            <v>Jul-14</v>
          </cell>
          <cell r="CN32" t="str">
            <v>Aug-14</v>
          </cell>
          <cell r="CO32" t="str">
            <v>Sep-14</v>
          </cell>
          <cell r="CP32" t="str">
            <v>Adj_Sep-14</v>
          </cell>
          <cell r="CQ32" t="str">
            <v>Oct-14</v>
          </cell>
          <cell r="CR32" t="str">
            <v>Nov-14</v>
          </cell>
          <cell r="CS32" t="str">
            <v>Dec-14</v>
          </cell>
          <cell r="CT32" t="str">
            <v>Jan-15</v>
          </cell>
          <cell r="CU32" t="str">
            <v>Feb-15</v>
          </cell>
          <cell r="CV32" t="str">
            <v>Mar-15</v>
          </cell>
          <cell r="CW32" t="str">
            <v>Apr-15</v>
          </cell>
          <cell r="CX32" t="str">
            <v>May-15</v>
          </cell>
          <cell r="CY32" t="str">
            <v>Jun-15</v>
          </cell>
          <cell r="CZ32" t="str">
            <v>Jul-15</v>
          </cell>
          <cell r="DA32" t="str">
            <v>Aug-15</v>
          </cell>
          <cell r="DB32" t="str">
            <v>Sep-15</v>
          </cell>
          <cell r="DC32" t="str">
            <v>Adj_Sep-15</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ltiple Journals"/>
      <sheetName val="Bulk Journals"/>
      <sheetName val="_ADFDI_Parameters"/>
      <sheetName val="_ADFDI_Metadata"/>
      <sheetName val="_ADFDI_WorkbookData"/>
      <sheetName val="_ADFDI_BCMetadata"/>
      <sheetName val="_ADFDI_DynamicTable"/>
      <sheetName val="_ADFDI_LOV"/>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BTN</v>
          </cell>
          <cell r="AJ2" t="str">
            <v>BWP</v>
          </cell>
          <cell r="AK2" t="str">
            <v>BYN</v>
          </cell>
          <cell r="AL2" t="str">
            <v>BZD</v>
          </cell>
          <cell r="AM2" t="str">
            <v>CAD</v>
          </cell>
          <cell r="AN2" t="str">
            <v>CDF</v>
          </cell>
          <cell r="AO2" t="str">
            <v>CHE</v>
          </cell>
          <cell r="AP2" t="str">
            <v>CHF</v>
          </cell>
          <cell r="AQ2" t="str">
            <v>CHW</v>
          </cell>
          <cell r="AR2" t="str">
            <v>CLF</v>
          </cell>
          <cell r="AS2" t="str">
            <v>CLP</v>
          </cell>
          <cell r="AT2" t="str">
            <v>CNY</v>
          </cell>
          <cell r="AU2" t="str">
            <v>COP</v>
          </cell>
          <cell r="AV2" t="str">
            <v>COU</v>
          </cell>
          <cell r="AW2" t="str">
            <v>CRC</v>
          </cell>
          <cell r="AX2" t="str">
            <v>CUP</v>
          </cell>
          <cell r="AY2" t="str">
            <v>CVE</v>
          </cell>
          <cell r="AZ2" t="str">
            <v>CYP</v>
          </cell>
          <cell r="BA2" t="str">
            <v>CZK</v>
          </cell>
          <cell r="BB2" t="str">
            <v>DEM</v>
          </cell>
          <cell r="BC2" t="str">
            <v>DJF</v>
          </cell>
          <cell r="BD2" t="str">
            <v>DKK</v>
          </cell>
          <cell r="BE2" t="str">
            <v>DOP</v>
          </cell>
          <cell r="BF2" t="str">
            <v>DZD</v>
          </cell>
          <cell r="BG2" t="str">
            <v>ECS</v>
          </cell>
          <cell r="BH2" t="str">
            <v>ECV</v>
          </cell>
          <cell r="BI2" t="str">
            <v>EEK</v>
          </cell>
          <cell r="BJ2" t="str">
            <v>EGP</v>
          </cell>
          <cell r="BK2" t="str">
            <v>ERN</v>
          </cell>
          <cell r="BL2" t="str">
            <v>ESP</v>
          </cell>
          <cell r="BM2" t="str">
            <v>ETB</v>
          </cell>
          <cell r="BN2" t="str">
            <v>FIM</v>
          </cell>
          <cell r="BO2" t="str">
            <v>FJD</v>
          </cell>
          <cell r="BP2" t="str">
            <v>FKP</v>
          </cell>
          <cell r="BQ2" t="str">
            <v>FRF</v>
          </cell>
          <cell r="BR2" t="str">
            <v>GEK</v>
          </cell>
          <cell r="BS2" t="str">
            <v>GEL</v>
          </cell>
          <cell r="BT2" t="str">
            <v>GHC</v>
          </cell>
          <cell r="BU2" t="str">
            <v>GHS</v>
          </cell>
          <cell r="BV2" t="str">
            <v>GIP</v>
          </cell>
          <cell r="BW2" t="str">
            <v>GMD</v>
          </cell>
          <cell r="BX2" t="str">
            <v>GNF</v>
          </cell>
          <cell r="BY2" t="str">
            <v>GRD</v>
          </cell>
          <cell r="BZ2" t="str">
            <v>GTQ</v>
          </cell>
          <cell r="CA2" t="str">
            <v>GWP</v>
          </cell>
          <cell r="CB2" t="str">
            <v>GYD</v>
          </cell>
          <cell r="CC2" t="str">
            <v>HKD</v>
          </cell>
          <cell r="CD2" t="str">
            <v>HNL</v>
          </cell>
          <cell r="CE2" t="str">
            <v>HRD</v>
          </cell>
          <cell r="CF2" t="str">
            <v>HRK</v>
          </cell>
          <cell r="CG2" t="str">
            <v>HTG</v>
          </cell>
          <cell r="CH2" t="str">
            <v>HUF</v>
          </cell>
          <cell r="CI2" t="str">
            <v>IDR</v>
          </cell>
          <cell r="CJ2" t="str">
            <v>IEP</v>
          </cell>
          <cell r="CK2" t="str">
            <v>ILS</v>
          </cell>
          <cell r="CL2" t="str">
            <v>INR</v>
          </cell>
          <cell r="CM2" t="str">
            <v>IQD</v>
          </cell>
          <cell r="CN2" t="str">
            <v>IRR</v>
          </cell>
          <cell r="CO2" t="str">
            <v>ISK</v>
          </cell>
          <cell r="CP2" t="str">
            <v>ITL</v>
          </cell>
          <cell r="CQ2" t="str">
            <v>JMD</v>
          </cell>
          <cell r="CR2" t="str">
            <v>JOD</v>
          </cell>
          <cell r="CS2" t="str">
            <v>KES</v>
          </cell>
          <cell r="CT2" t="str">
            <v>KGS</v>
          </cell>
          <cell r="CU2" t="str">
            <v>KHR</v>
          </cell>
          <cell r="CV2" t="str">
            <v>KMF</v>
          </cell>
          <cell r="CW2" t="str">
            <v>KPW</v>
          </cell>
          <cell r="CX2" t="str">
            <v>KRW</v>
          </cell>
          <cell r="CY2" t="str">
            <v>KWD</v>
          </cell>
          <cell r="CZ2" t="str">
            <v>KYD</v>
          </cell>
          <cell r="DA2" t="str">
            <v>KZT</v>
          </cell>
          <cell r="DB2" t="str">
            <v>LAK</v>
          </cell>
          <cell r="DC2" t="str">
            <v>LBP</v>
          </cell>
          <cell r="DD2" t="str">
            <v>LKR</v>
          </cell>
          <cell r="DE2" t="str">
            <v>LRD</v>
          </cell>
          <cell r="DF2" t="str">
            <v>LSL</v>
          </cell>
          <cell r="DG2" t="str">
            <v>LUF</v>
          </cell>
          <cell r="DH2" t="str">
            <v>LVL</v>
          </cell>
          <cell r="DI2" t="str">
            <v>LVR</v>
          </cell>
          <cell r="DJ2" t="str">
            <v>LYD</v>
          </cell>
          <cell r="DK2" t="str">
            <v>MAD</v>
          </cell>
          <cell r="DL2" t="str">
            <v>MDL</v>
          </cell>
          <cell r="DM2" t="str">
            <v>MGA</v>
          </cell>
          <cell r="DN2" t="str">
            <v>MKD</v>
          </cell>
          <cell r="DO2" t="str">
            <v>MMK</v>
          </cell>
          <cell r="DP2" t="str">
            <v>MNT</v>
          </cell>
          <cell r="DQ2" t="str">
            <v>MOP</v>
          </cell>
          <cell r="DR2" t="str">
            <v>MRU</v>
          </cell>
          <cell r="DS2" t="str">
            <v>MTL</v>
          </cell>
          <cell r="DT2" t="str">
            <v>MUR</v>
          </cell>
          <cell r="DU2" t="str">
            <v>MVR</v>
          </cell>
          <cell r="DV2" t="str">
            <v>MWK</v>
          </cell>
          <cell r="DW2" t="str">
            <v>MXN</v>
          </cell>
          <cell r="DX2" t="str">
            <v>MXV</v>
          </cell>
          <cell r="DY2" t="str">
            <v>MYR</v>
          </cell>
          <cell r="DZ2" t="str">
            <v>MZN</v>
          </cell>
          <cell r="EA2" t="str">
            <v>NAD</v>
          </cell>
          <cell r="EB2" t="str">
            <v>NGN</v>
          </cell>
          <cell r="EC2" t="str">
            <v>NIO</v>
          </cell>
          <cell r="ED2" t="str">
            <v>NLG</v>
          </cell>
          <cell r="EE2" t="str">
            <v>NOK</v>
          </cell>
          <cell r="EF2" t="str">
            <v>NPR</v>
          </cell>
          <cell r="EG2" t="str">
            <v>NZD</v>
          </cell>
          <cell r="EH2" t="str">
            <v>OMR</v>
          </cell>
          <cell r="EI2" t="str">
            <v>PAB</v>
          </cell>
          <cell r="EJ2" t="str">
            <v>PEN</v>
          </cell>
          <cell r="EK2" t="str">
            <v>PGK</v>
          </cell>
          <cell r="EL2" t="str">
            <v>PHP</v>
          </cell>
          <cell r="EM2" t="str">
            <v>PKR</v>
          </cell>
          <cell r="EN2" t="str">
            <v>PLN</v>
          </cell>
          <cell r="EO2" t="str">
            <v>PLZ</v>
          </cell>
          <cell r="EP2" t="str">
            <v>PTE</v>
          </cell>
          <cell r="EQ2" t="str">
            <v>PYG</v>
          </cell>
          <cell r="ER2" t="str">
            <v>QAR</v>
          </cell>
          <cell r="ES2" t="str">
            <v>RON</v>
          </cell>
          <cell r="ET2" t="str">
            <v>RSD</v>
          </cell>
          <cell r="EU2" t="str">
            <v>RUB</v>
          </cell>
          <cell r="EV2" t="str">
            <v>RUR</v>
          </cell>
          <cell r="EW2" t="str">
            <v>RWF</v>
          </cell>
          <cell r="EX2" t="str">
            <v>SAR</v>
          </cell>
          <cell r="EY2" t="str">
            <v>SBD</v>
          </cell>
          <cell r="EZ2" t="str">
            <v>SCR</v>
          </cell>
          <cell r="FA2" t="str">
            <v>SDG</v>
          </cell>
          <cell r="FB2" t="str">
            <v>SEK</v>
          </cell>
          <cell r="FC2" t="str">
            <v>SGD</v>
          </cell>
          <cell r="FD2" t="str">
            <v>SHP</v>
          </cell>
          <cell r="FE2" t="str">
            <v>SIT</v>
          </cell>
          <cell r="FF2" t="str">
            <v>SKK</v>
          </cell>
          <cell r="FG2" t="str">
            <v>SLE</v>
          </cell>
          <cell r="FH2" t="str">
            <v>SLL</v>
          </cell>
          <cell r="FI2" t="str">
            <v>SOS</v>
          </cell>
          <cell r="FJ2" t="str">
            <v>SRD</v>
          </cell>
          <cell r="FK2" t="str">
            <v>SSP</v>
          </cell>
          <cell r="FL2" t="str">
            <v>STAT</v>
          </cell>
          <cell r="FM2" t="str">
            <v>STN</v>
          </cell>
          <cell r="FN2" t="str">
            <v>SVC</v>
          </cell>
          <cell r="FO2" t="str">
            <v>SYP</v>
          </cell>
          <cell r="FP2" t="str">
            <v>SZL</v>
          </cell>
          <cell r="FQ2" t="str">
            <v>THB</v>
          </cell>
          <cell r="FR2" t="str">
            <v>TJR</v>
          </cell>
          <cell r="FS2" t="str">
            <v>TJS</v>
          </cell>
          <cell r="FT2" t="str">
            <v>TMT</v>
          </cell>
          <cell r="FU2" t="str">
            <v>TND</v>
          </cell>
          <cell r="FV2" t="str">
            <v>TOP</v>
          </cell>
          <cell r="FW2" t="str">
            <v>TPE</v>
          </cell>
          <cell r="FX2" t="str">
            <v>TRY</v>
          </cell>
          <cell r="FY2" t="str">
            <v>TTD</v>
          </cell>
          <cell r="FZ2" t="str">
            <v>TWD</v>
          </cell>
          <cell r="GA2" t="str">
            <v>TZS</v>
          </cell>
          <cell r="GB2" t="str">
            <v>UAH</v>
          </cell>
          <cell r="GC2" t="str">
            <v>UAK</v>
          </cell>
          <cell r="GD2" t="str">
            <v>UGX</v>
          </cell>
          <cell r="GE2" t="str">
            <v>USN</v>
          </cell>
          <cell r="GF2" t="str">
            <v>USS</v>
          </cell>
          <cell r="GG2" t="str">
            <v>UYI</v>
          </cell>
          <cell r="GH2" t="str">
            <v>UYU</v>
          </cell>
          <cell r="GI2" t="str">
            <v>UYW</v>
          </cell>
          <cell r="GJ2" t="str">
            <v>UZS</v>
          </cell>
          <cell r="GK2" t="str">
            <v>VES</v>
          </cell>
          <cell r="GL2" t="str">
            <v>VND</v>
          </cell>
          <cell r="GM2" t="str">
            <v>VUV</v>
          </cell>
          <cell r="GN2" t="str">
            <v>WST</v>
          </cell>
          <cell r="GO2" t="str">
            <v>XAF</v>
          </cell>
          <cell r="GP2" t="str">
            <v>XAG</v>
          </cell>
          <cell r="GQ2" t="str">
            <v>XAU</v>
          </cell>
          <cell r="GR2" t="str">
            <v>XB5</v>
          </cell>
          <cell r="GS2" t="str">
            <v>XBA</v>
          </cell>
          <cell r="GT2" t="str">
            <v>XBB</v>
          </cell>
          <cell r="GU2" t="str">
            <v>XBC</v>
          </cell>
          <cell r="GV2" t="str">
            <v>XBD</v>
          </cell>
          <cell r="GW2" t="str">
            <v>XCD</v>
          </cell>
          <cell r="GX2" t="str">
            <v>XDR</v>
          </cell>
          <cell r="GY2" t="str">
            <v>XEU</v>
          </cell>
          <cell r="GZ2" t="str">
            <v>XFO</v>
          </cell>
          <cell r="HA2" t="str">
            <v>XFU</v>
          </cell>
          <cell r="HB2" t="str">
            <v>XOF</v>
          </cell>
          <cell r="HC2" t="str">
            <v>XPD</v>
          </cell>
          <cell r="HD2" t="str">
            <v>XPF</v>
          </cell>
          <cell r="HE2" t="str">
            <v>XPT</v>
          </cell>
          <cell r="HF2" t="str">
            <v>XTS</v>
          </cell>
          <cell r="HG2" t="str">
            <v>XXX</v>
          </cell>
          <cell r="HH2" t="str">
            <v>YER</v>
          </cell>
          <cell r="HI2" t="str">
            <v>YUM</v>
          </cell>
          <cell r="HJ2" t="str">
            <v>YUN</v>
          </cell>
          <cell r="HK2" t="str">
            <v>ZAL</v>
          </cell>
          <cell r="HL2" t="str">
            <v>ZAR</v>
          </cell>
          <cell r="HM2" t="str">
            <v>ZMW</v>
          </cell>
          <cell r="HN2" t="str">
            <v>ZRN</v>
          </cell>
          <cell r="HO2" t="str">
            <v>ZWL</v>
          </cell>
        </row>
        <row r="4">
          <cell r="D4" t="str">
            <v>Corporate</v>
          </cell>
          <cell r="E4" t="str">
            <v>Fixed</v>
          </cell>
          <cell r="F4" t="str">
            <v>Spot</v>
          </cell>
          <cell r="G4" t="str">
            <v>User</v>
          </cell>
        </row>
        <row r="6">
          <cell r="D6" t="str">
            <v>SCC PRIMARY LEDGER</v>
          </cell>
        </row>
        <row r="8">
          <cell r="D8" t="str">
            <v>Spreadsheet</v>
          </cell>
        </row>
        <row r="10">
          <cell r="D10" t="str">
            <v>Mar-23</v>
          </cell>
          <cell r="E10" t="str">
            <v>Feb-23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_ADFDI_Parameters"/>
      <sheetName val="_ADFDI_Metadata"/>
      <sheetName val="_ADFDI_WorkbookData"/>
      <sheetName val="_ADFDI_BCMetadata"/>
      <sheetName val="_ADFDI_DynamicTable"/>
      <sheetName val="_ADFDI_LOV"/>
    </sheetNames>
    <sheetDataSet>
      <sheetData sheetId="0"/>
      <sheetData sheetId="1"/>
      <sheetData sheetId="2"/>
      <sheetData sheetId="3"/>
      <sheetData sheetId="4"/>
      <sheetData sheetId="5"/>
      <sheetData sheetId="6"/>
      <sheetData sheetId="7"/>
      <sheetData sheetId="8">
        <row r="14">
          <cell r="D14" t="str">
            <v>SCC PRIMARY LEDGER</v>
          </cell>
        </row>
        <row r="16">
          <cell r="D16" t="str">
            <v>Spreadsheet</v>
          </cell>
        </row>
        <row r="18">
          <cell r="D18" t="str">
            <v>USD</v>
          </cell>
          <cell r="E18" t="str">
            <v>EUR</v>
          </cell>
          <cell r="F18" t="str">
            <v>GBP</v>
          </cell>
          <cell r="G18" t="str">
            <v>JPY</v>
          </cell>
          <cell r="H18" t="str">
            <v>ADP</v>
          </cell>
          <cell r="I18" t="str">
            <v>AED</v>
          </cell>
          <cell r="J18" t="str">
            <v>AFN</v>
          </cell>
          <cell r="K18" t="str">
            <v>ALL</v>
          </cell>
          <cell r="L18" t="str">
            <v>AMD</v>
          </cell>
          <cell r="M18" t="str">
            <v>ANG</v>
          </cell>
          <cell r="N18" t="str">
            <v>AOA</v>
          </cell>
          <cell r="O18" t="str">
            <v>AON</v>
          </cell>
          <cell r="P18" t="str">
            <v>ARS</v>
          </cell>
          <cell r="Q18" t="str">
            <v>ATS</v>
          </cell>
          <cell r="R18" t="str">
            <v>AUD</v>
          </cell>
          <cell r="S18" t="str">
            <v>AWG</v>
          </cell>
          <cell r="T18" t="str">
            <v>AZN</v>
          </cell>
          <cell r="U18" t="str">
            <v>BAM</v>
          </cell>
          <cell r="V18" t="str">
            <v>BBD</v>
          </cell>
          <cell r="W18" t="str">
            <v>BDT</v>
          </cell>
          <cell r="X18" t="str">
            <v>BEF</v>
          </cell>
          <cell r="Y18" t="str">
            <v>BGL</v>
          </cell>
          <cell r="Z18" t="str">
            <v>BGN</v>
          </cell>
          <cell r="AA18" t="str">
            <v>BHD</v>
          </cell>
          <cell r="AB18" t="str">
            <v>BIF</v>
          </cell>
          <cell r="AC18" t="str">
            <v>BMD</v>
          </cell>
          <cell r="AD18" t="str">
            <v>BND</v>
          </cell>
          <cell r="AE18" t="str">
            <v>BOB</v>
          </cell>
          <cell r="AF18" t="str">
            <v>BOV</v>
          </cell>
          <cell r="AG18" t="str">
            <v>BRL</v>
          </cell>
          <cell r="AH18" t="str">
            <v>BSD</v>
          </cell>
          <cell r="AI18" t="str">
            <v>BTN</v>
          </cell>
          <cell r="AJ18" t="str">
            <v>BWP</v>
          </cell>
          <cell r="AK18" t="str">
            <v>BYN</v>
          </cell>
          <cell r="AL18" t="str">
            <v>BZD</v>
          </cell>
          <cell r="AM18" t="str">
            <v>CAD</v>
          </cell>
          <cell r="AN18" t="str">
            <v>CDF</v>
          </cell>
          <cell r="AO18" t="str">
            <v>CHE</v>
          </cell>
          <cell r="AP18" t="str">
            <v>CHF</v>
          </cell>
          <cell r="AQ18" t="str">
            <v>CHW</v>
          </cell>
          <cell r="AR18" t="str">
            <v>CLF</v>
          </cell>
          <cell r="AS18" t="str">
            <v>CLP</v>
          </cell>
          <cell r="AT18" t="str">
            <v>CNY</v>
          </cell>
          <cell r="AU18" t="str">
            <v>COP</v>
          </cell>
          <cell r="AV18" t="str">
            <v>COU</v>
          </cell>
          <cell r="AW18" t="str">
            <v>CRC</v>
          </cell>
          <cell r="AX18" t="str">
            <v>CUP</v>
          </cell>
          <cell r="AY18" t="str">
            <v>CVE</v>
          </cell>
          <cell r="AZ18" t="str">
            <v>CYP</v>
          </cell>
          <cell r="BA18" t="str">
            <v>CZK</v>
          </cell>
          <cell r="BB18" t="str">
            <v>DEM</v>
          </cell>
          <cell r="BC18" t="str">
            <v>DJF</v>
          </cell>
          <cell r="BD18" t="str">
            <v>DKK</v>
          </cell>
          <cell r="BE18" t="str">
            <v>DOP</v>
          </cell>
          <cell r="BF18" t="str">
            <v>DZD</v>
          </cell>
          <cell r="BG18" t="str">
            <v>ECS</v>
          </cell>
          <cell r="BH18" t="str">
            <v>ECV</v>
          </cell>
          <cell r="BI18" t="str">
            <v>EEK</v>
          </cell>
          <cell r="BJ18" t="str">
            <v>EGP</v>
          </cell>
          <cell r="BK18" t="str">
            <v>ERN</v>
          </cell>
          <cell r="BL18" t="str">
            <v>ESP</v>
          </cell>
          <cell r="BM18" t="str">
            <v>ETB</v>
          </cell>
          <cell r="BN18" t="str">
            <v>FIM</v>
          </cell>
          <cell r="BO18" t="str">
            <v>FJD</v>
          </cell>
          <cell r="BP18" t="str">
            <v>FKP</v>
          </cell>
          <cell r="BQ18" t="str">
            <v>FRF</v>
          </cell>
          <cell r="BR18" t="str">
            <v>GEK</v>
          </cell>
          <cell r="BS18" t="str">
            <v>GEL</v>
          </cell>
          <cell r="BT18" t="str">
            <v>GHC</v>
          </cell>
          <cell r="BU18" t="str">
            <v>GHS</v>
          </cell>
          <cell r="BV18" t="str">
            <v>GIP</v>
          </cell>
          <cell r="BW18" t="str">
            <v>GMD</v>
          </cell>
          <cell r="BX18" t="str">
            <v>GNF</v>
          </cell>
          <cell r="BY18" t="str">
            <v>GRD</v>
          </cell>
          <cell r="BZ18" t="str">
            <v>GTQ</v>
          </cell>
          <cell r="CA18" t="str">
            <v>GWP</v>
          </cell>
          <cell r="CB18" t="str">
            <v>GYD</v>
          </cell>
          <cell r="CC18" t="str">
            <v>HKD</v>
          </cell>
          <cell r="CD18" t="str">
            <v>HNL</v>
          </cell>
          <cell r="CE18" t="str">
            <v>HRD</v>
          </cell>
          <cell r="CF18" t="str">
            <v>HRK</v>
          </cell>
          <cell r="CG18" t="str">
            <v>HTG</v>
          </cell>
          <cell r="CH18" t="str">
            <v>HUF</v>
          </cell>
          <cell r="CI18" t="str">
            <v>IDR</v>
          </cell>
          <cell r="CJ18" t="str">
            <v>IEP</v>
          </cell>
          <cell r="CK18" t="str">
            <v>ILS</v>
          </cell>
          <cell r="CL18" t="str">
            <v>INR</v>
          </cell>
          <cell r="CM18" t="str">
            <v>IQD</v>
          </cell>
          <cell r="CN18" t="str">
            <v>IRR</v>
          </cell>
          <cell r="CO18" t="str">
            <v>ISK</v>
          </cell>
          <cell r="CP18" t="str">
            <v>ITL</v>
          </cell>
          <cell r="CQ18" t="str">
            <v>JMD</v>
          </cell>
          <cell r="CR18" t="str">
            <v>JOD</v>
          </cell>
          <cell r="CS18" t="str">
            <v>KES</v>
          </cell>
          <cell r="CT18" t="str">
            <v>KGS</v>
          </cell>
          <cell r="CU18" t="str">
            <v>KHR</v>
          </cell>
          <cell r="CV18" t="str">
            <v>KMF</v>
          </cell>
          <cell r="CW18" t="str">
            <v>KPW</v>
          </cell>
          <cell r="CX18" t="str">
            <v>KRW</v>
          </cell>
          <cell r="CY18" t="str">
            <v>KWD</v>
          </cell>
          <cell r="CZ18" t="str">
            <v>KYD</v>
          </cell>
          <cell r="DA18" t="str">
            <v>KZT</v>
          </cell>
          <cell r="DB18" t="str">
            <v>LAK</v>
          </cell>
          <cell r="DC18" t="str">
            <v>LBP</v>
          </cell>
          <cell r="DD18" t="str">
            <v>LKR</v>
          </cell>
          <cell r="DE18" t="str">
            <v>LRD</v>
          </cell>
          <cell r="DF18" t="str">
            <v>LSL</v>
          </cell>
          <cell r="DG18" t="str">
            <v>LUF</v>
          </cell>
          <cell r="DH18" t="str">
            <v>LVL</v>
          </cell>
          <cell r="DI18" t="str">
            <v>LVR</v>
          </cell>
          <cell r="DJ18" t="str">
            <v>LYD</v>
          </cell>
          <cell r="DK18" t="str">
            <v>MAD</v>
          </cell>
          <cell r="DL18" t="str">
            <v>MDL</v>
          </cell>
          <cell r="DM18" t="str">
            <v>MGA</v>
          </cell>
          <cell r="DN18" t="str">
            <v>MKD</v>
          </cell>
          <cell r="DO18" t="str">
            <v>MMK</v>
          </cell>
          <cell r="DP18" t="str">
            <v>MNT</v>
          </cell>
          <cell r="DQ18" t="str">
            <v>MOP</v>
          </cell>
          <cell r="DR18" t="str">
            <v>MRU</v>
          </cell>
          <cell r="DS18" t="str">
            <v>MTL</v>
          </cell>
          <cell r="DT18" t="str">
            <v>MUR</v>
          </cell>
          <cell r="DU18" t="str">
            <v>MVR</v>
          </cell>
          <cell r="DV18" t="str">
            <v>MWK</v>
          </cell>
          <cell r="DW18" t="str">
            <v>MXN</v>
          </cell>
          <cell r="DX18" t="str">
            <v>MXV</v>
          </cell>
          <cell r="DY18" t="str">
            <v>MYR</v>
          </cell>
          <cell r="DZ18" t="str">
            <v>MZN</v>
          </cell>
          <cell r="EA18" t="str">
            <v>NAD</v>
          </cell>
          <cell r="EB18" t="str">
            <v>NGN</v>
          </cell>
          <cell r="EC18" t="str">
            <v>NIO</v>
          </cell>
          <cell r="ED18" t="str">
            <v>NLG</v>
          </cell>
          <cell r="EE18" t="str">
            <v>NOK</v>
          </cell>
          <cell r="EF18" t="str">
            <v>NPR</v>
          </cell>
          <cell r="EG18" t="str">
            <v>NZD</v>
          </cell>
          <cell r="EH18" t="str">
            <v>OMR</v>
          </cell>
          <cell r="EI18" t="str">
            <v>PAB</v>
          </cell>
          <cell r="EJ18" t="str">
            <v>PEN</v>
          </cell>
          <cell r="EK18" t="str">
            <v>PGK</v>
          </cell>
          <cell r="EL18" t="str">
            <v>PHP</v>
          </cell>
          <cell r="EM18" t="str">
            <v>PKR</v>
          </cell>
          <cell r="EN18" t="str">
            <v>PLN</v>
          </cell>
          <cell r="EO18" t="str">
            <v>PLZ</v>
          </cell>
          <cell r="EP18" t="str">
            <v>PTE</v>
          </cell>
          <cell r="EQ18" t="str">
            <v>PYG</v>
          </cell>
          <cell r="ER18" t="str">
            <v>QAR</v>
          </cell>
          <cell r="ES18" t="str">
            <v>RON</v>
          </cell>
          <cell r="ET18" t="str">
            <v>RSD</v>
          </cell>
          <cell r="EU18" t="str">
            <v>RUB</v>
          </cell>
          <cell r="EV18" t="str">
            <v>RUR</v>
          </cell>
          <cell r="EW18" t="str">
            <v>RWF</v>
          </cell>
          <cell r="EX18" t="str">
            <v>SAR</v>
          </cell>
          <cell r="EY18" t="str">
            <v>SBD</v>
          </cell>
          <cell r="EZ18" t="str">
            <v>SCR</v>
          </cell>
          <cell r="FA18" t="str">
            <v>SDG</v>
          </cell>
          <cell r="FB18" t="str">
            <v>SEK</v>
          </cell>
          <cell r="FC18" t="str">
            <v>SGD</v>
          </cell>
          <cell r="FD18" t="str">
            <v>SHP</v>
          </cell>
          <cell r="FE18" t="str">
            <v>SIT</v>
          </cell>
          <cell r="FF18" t="str">
            <v>SKK</v>
          </cell>
          <cell r="FG18" t="str">
            <v>SLE</v>
          </cell>
          <cell r="FH18" t="str">
            <v>SLL</v>
          </cell>
          <cell r="FI18" t="str">
            <v>SOS</v>
          </cell>
          <cell r="FJ18" t="str">
            <v>SRD</v>
          </cell>
          <cell r="FK18" t="str">
            <v>SSP</v>
          </cell>
          <cell r="FL18" t="str">
            <v>STAT</v>
          </cell>
          <cell r="FM18" t="str">
            <v>STN</v>
          </cell>
          <cell r="FN18" t="str">
            <v>SVC</v>
          </cell>
          <cell r="FO18" t="str">
            <v>SYP</v>
          </cell>
          <cell r="FP18" t="str">
            <v>SZL</v>
          </cell>
          <cell r="FQ18" t="str">
            <v>THB</v>
          </cell>
          <cell r="FR18" t="str">
            <v>TJR</v>
          </cell>
          <cell r="FS18" t="str">
            <v>TJS</v>
          </cell>
          <cell r="FT18" t="str">
            <v>TMT</v>
          </cell>
          <cell r="FU18" t="str">
            <v>TND</v>
          </cell>
          <cell r="FV18" t="str">
            <v>TOP</v>
          </cell>
          <cell r="FW18" t="str">
            <v>TPE</v>
          </cell>
          <cell r="FX18" t="str">
            <v>TRY</v>
          </cell>
          <cell r="FY18" t="str">
            <v>TTD</v>
          </cell>
          <cell r="FZ18" t="str">
            <v>TWD</v>
          </cell>
          <cell r="GA18" t="str">
            <v>TZS</v>
          </cell>
          <cell r="GB18" t="str">
            <v>UAH</v>
          </cell>
          <cell r="GC18" t="str">
            <v>UAK</v>
          </cell>
          <cell r="GD18" t="str">
            <v>UGX</v>
          </cell>
          <cell r="GE18" t="str">
            <v>USN</v>
          </cell>
          <cell r="GF18" t="str">
            <v>USS</v>
          </cell>
          <cell r="GG18" t="str">
            <v>UYI</v>
          </cell>
          <cell r="GH18" t="str">
            <v>UYU</v>
          </cell>
          <cell r="GI18" t="str">
            <v>UYW</v>
          </cell>
          <cell r="GJ18" t="str">
            <v>UZS</v>
          </cell>
          <cell r="GK18" t="str">
            <v>VES</v>
          </cell>
          <cell r="GL18" t="str">
            <v>VND</v>
          </cell>
          <cell r="GM18" t="str">
            <v>VUV</v>
          </cell>
          <cell r="GN18" t="str">
            <v>WST</v>
          </cell>
          <cell r="GO18" t="str">
            <v>XAF</v>
          </cell>
          <cell r="GP18" t="str">
            <v>XAG</v>
          </cell>
          <cell r="GQ18" t="str">
            <v>XAU</v>
          </cell>
          <cell r="GR18" t="str">
            <v>XB5</v>
          </cell>
          <cell r="GS18" t="str">
            <v>XBA</v>
          </cell>
          <cell r="GT18" t="str">
            <v>XBB</v>
          </cell>
          <cell r="GU18" t="str">
            <v>XBC</v>
          </cell>
          <cell r="GV18" t="str">
            <v>XBD</v>
          </cell>
          <cell r="GW18" t="str">
            <v>XCD</v>
          </cell>
          <cell r="GX18" t="str">
            <v>XDR</v>
          </cell>
          <cell r="GY18" t="str">
            <v>XEU</v>
          </cell>
          <cell r="GZ18" t="str">
            <v>XFO</v>
          </cell>
          <cell r="HA18" t="str">
            <v>XFU</v>
          </cell>
          <cell r="HB18" t="str">
            <v>XOF</v>
          </cell>
          <cell r="HC18" t="str">
            <v>XPD</v>
          </cell>
          <cell r="HD18" t="str">
            <v>XPF</v>
          </cell>
          <cell r="HE18" t="str">
            <v>XPT</v>
          </cell>
          <cell r="HF18" t="str">
            <v>XTS</v>
          </cell>
          <cell r="HG18" t="str">
            <v>XXX</v>
          </cell>
          <cell r="HH18" t="str">
            <v>YER</v>
          </cell>
          <cell r="HI18" t="str">
            <v>YUM</v>
          </cell>
          <cell r="HJ18" t="str">
            <v>YUN</v>
          </cell>
          <cell r="HK18" t="str">
            <v>ZAL</v>
          </cell>
          <cell r="HL18" t="str">
            <v>ZAR</v>
          </cell>
          <cell r="HM18" t="str">
            <v>ZMW</v>
          </cell>
          <cell r="HN18" t="str">
            <v>ZRN</v>
          </cell>
          <cell r="HO18" t="str">
            <v>ZWL</v>
          </cell>
        </row>
        <row r="20">
          <cell r="D20" t="str">
            <v>Corporate</v>
          </cell>
          <cell r="E20" t="str">
            <v>Fixed</v>
          </cell>
          <cell r="F20" t="str">
            <v>Spot</v>
          </cell>
          <cell r="G20" t="str">
            <v>User</v>
          </cell>
        </row>
        <row r="24">
          <cell r="D24" t="str">
            <v>Mar-23</v>
          </cell>
          <cell r="E24" t="str">
            <v>Feb-23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suffolk.gov.uk"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t@suffolk.gov.uk" TargetMode="External"/><Relationship Id="rId1" Type="http://schemas.openxmlformats.org/officeDocument/2006/relationships/hyperlink" Target="mailto:finance.schools@schoolschoice.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87"/>
  <sheetViews>
    <sheetView showGridLines="0" tabSelected="1" zoomScaleNormal="100" workbookViewId="0">
      <selection activeCell="H12" sqref="H12"/>
    </sheetView>
  </sheetViews>
  <sheetFormatPr defaultColWidth="9.1796875" defaultRowHeight="12.5" x14ac:dyDescent="0.25"/>
  <cols>
    <col min="1" max="1" width="2.26953125" customWidth="1"/>
    <col min="2" max="2" width="3.81640625" style="3" customWidth="1"/>
    <col min="3" max="3" width="2.453125" customWidth="1"/>
    <col min="4" max="4" width="2.54296875" customWidth="1"/>
    <col min="5" max="5" width="2.26953125" customWidth="1"/>
    <col min="6" max="6" width="7.453125" customWidth="1"/>
    <col min="7" max="7" width="13.453125" customWidth="1"/>
    <col min="8" max="8" width="15.1796875" customWidth="1"/>
    <col min="9" max="9" width="19.453125" customWidth="1"/>
    <col min="10" max="10" width="18.1796875" customWidth="1"/>
    <col min="11" max="11" width="22.26953125" style="10" customWidth="1"/>
    <col min="12" max="12" width="25.54296875" customWidth="1"/>
    <col min="13" max="13" width="10" customWidth="1"/>
    <col min="14" max="14" width="15.54296875" customWidth="1"/>
    <col min="15" max="15" width="21.7265625" hidden="1" customWidth="1"/>
  </cols>
  <sheetData>
    <row r="1" spans="1:15" ht="15.75" customHeight="1" thickBot="1" x14ac:dyDescent="0.3">
      <c r="A1" s="9" t="s">
        <v>42</v>
      </c>
      <c r="O1" s="6"/>
    </row>
    <row r="2" spans="1:15" ht="28.5" customHeight="1" thickTop="1" x14ac:dyDescent="0.25">
      <c r="B2" s="257" t="s">
        <v>518</v>
      </c>
      <c r="C2" s="259"/>
      <c r="D2" s="263"/>
      <c r="E2" s="249" t="s">
        <v>581</v>
      </c>
      <c r="F2" s="249"/>
      <c r="G2" s="249"/>
      <c r="H2" s="249"/>
      <c r="I2" s="249"/>
      <c r="J2" s="249"/>
      <c r="K2" s="249"/>
      <c r="L2" s="249"/>
      <c r="M2" s="250"/>
      <c r="N2" s="11"/>
      <c r="O2" s="6"/>
    </row>
    <row r="3" spans="1:15" ht="19.5" customHeight="1" x14ac:dyDescent="0.25">
      <c r="B3" s="258"/>
      <c r="C3" s="260"/>
      <c r="D3" s="264"/>
      <c r="E3" s="251"/>
      <c r="F3" s="251"/>
      <c r="G3" s="251"/>
      <c r="H3" s="251"/>
      <c r="I3" s="251"/>
      <c r="J3" s="251"/>
      <c r="K3" s="251"/>
      <c r="L3" s="251"/>
      <c r="M3" s="252"/>
      <c r="N3" s="11"/>
      <c r="O3" s="6"/>
    </row>
    <row r="4" spans="1:15" ht="6.75" customHeight="1" thickBot="1" x14ac:dyDescent="0.3">
      <c r="B4" s="12"/>
      <c r="C4" s="13"/>
      <c r="D4" s="14"/>
      <c r="E4" s="14"/>
      <c r="F4" s="15"/>
      <c r="G4" s="15"/>
      <c r="H4" s="15"/>
      <c r="I4" s="15"/>
      <c r="J4" s="15"/>
      <c r="K4" s="16"/>
      <c r="L4" s="240"/>
      <c r="M4" s="241"/>
      <c r="N4" s="11"/>
      <c r="O4" s="6" t="s">
        <v>49</v>
      </c>
    </row>
    <row r="5" spans="1:15" ht="13" thickTop="1" x14ac:dyDescent="0.25">
      <c r="B5" s="246" t="s">
        <v>582</v>
      </c>
      <c r="C5" s="247"/>
      <c r="D5" s="247"/>
      <c r="E5" s="247"/>
      <c r="F5" s="247"/>
      <c r="G5" s="247"/>
      <c r="H5" s="247"/>
      <c r="I5" s="247"/>
      <c r="J5" s="247"/>
      <c r="K5" s="247"/>
      <c r="L5" s="248"/>
      <c r="M5" s="242" t="s">
        <v>32</v>
      </c>
      <c r="O5" s="6" t="s">
        <v>50</v>
      </c>
    </row>
    <row r="6" spans="1:15" ht="13" x14ac:dyDescent="0.3">
      <c r="B6" s="17">
        <v>1</v>
      </c>
      <c r="C6" s="18" t="s">
        <v>2</v>
      </c>
      <c r="D6" s="19"/>
      <c r="E6" s="19"/>
      <c r="F6" s="19"/>
      <c r="G6" s="19"/>
      <c r="H6" s="19"/>
      <c r="I6" s="19"/>
      <c r="J6" s="19"/>
      <c r="K6" s="19"/>
      <c r="L6" s="19"/>
      <c r="M6" s="243"/>
      <c r="O6" s="6" t="s">
        <v>53</v>
      </c>
    </row>
    <row r="7" spans="1:15" ht="9.75" customHeight="1" thickBot="1" x14ac:dyDescent="0.3">
      <c r="B7" s="20"/>
      <c r="M7" s="243"/>
      <c r="O7" s="6" t="s">
        <v>62</v>
      </c>
    </row>
    <row r="8" spans="1:15" ht="13.5" thickBot="1" x14ac:dyDescent="0.35">
      <c r="B8" s="20"/>
      <c r="C8" s="21" t="s">
        <v>28</v>
      </c>
      <c r="H8" s="22">
        <f>H48</f>
        <v>0</v>
      </c>
      <c r="I8" s="72"/>
      <c r="J8" s="72"/>
      <c r="K8" s="23"/>
      <c r="M8" s="243"/>
      <c r="O8" s="6" t="s">
        <v>55</v>
      </c>
    </row>
    <row r="9" spans="1:15" ht="7.5" customHeight="1" x14ac:dyDescent="0.25">
      <c r="B9" s="20"/>
      <c r="M9" s="243"/>
      <c r="O9" s="6" t="s">
        <v>52</v>
      </c>
    </row>
    <row r="10" spans="1:15" ht="13" x14ac:dyDescent="0.3">
      <c r="B10" s="24">
        <v>2</v>
      </c>
      <c r="C10" s="25" t="s">
        <v>3</v>
      </c>
      <c r="D10" s="26"/>
      <c r="E10" s="26"/>
      <c r="F10" s="26"/>
      <c r="G10" s="26"/>
      <c r="H10" s="26"/>
      <c r="I10" s="26"/>
      <c r="J10" s="26"/>
      <c r="K10" s="26"/>
      <c r="L10" s="26"/>
      <c r="M10" s="243"/>
      <c r="O10" s="6" t="s">
        <v>56</v>
      </c>
    </row>
    <row r="11" spans="1:15" ht="7.5" customHeight="1" thickBot="1" x14ac:dyDescent="0.3">
      <c r="B11" s="20"/>
      <c r="M11" s="243"/>
      <c r="O11" s="6" t="s">
        <v>57</v>
      </c>
    </row>
    <row r="12" spans="1:15" ht="13.5" thickBot="1" x14ac:dyDescent="0.35">
      <c r="B12" s="20"/>
      <c r="C12" s="21" t="s">
        <v>37</v>
      </c>
      <c r="H12" s="171"/>
      <c r="I12" s="76" t="s">
        <v>64</v>
      </c>
      <c r="J12" s="76"/>
      <c r="L12" s="27"/>
      <c r="M12" s="243"/>
      <c r="O12" s="6" t="s">
        <v>54</v>
      </c>
    </row>
    <row r="13" spans="1:15" ht="16.5" customHeight="1" thickBot="1" x14ac:dyDescent="0.35">
      <c r="B13" s="20"/>
      <c r="C13" s="28"/>
      <c r="M13" s="244"/>
      <c r="O13" s="6" t="s">
        <v>51</v>
      </c>
    </row>
    <row r="14" spans="1:15" ht="13.5" thickTop="1" x14ac:dyDescent="0.3">
      <c r="B14" s="24">
        <v>3</v>
      </c>
      <c r="C14" s="25" t="s">
        <v>31</v>
      </c>
      <c r="D14" s="29"/>
      <c r="E14" s="29"/>
      <c r="F14" s="29"/>
      <c r="G14" s="29"/>
      <c r="H14" s="30"/>
      <c r="I14" s="73"/>
      <c r="J14" s="73"/>
      <c r="K14" s="245" t="s">
        <v>27</v>
      </c>
      <c r="L14" s="253" t="s">
        <v>44</v>
      </c>
      <c r="M14" s="254"/>
      <c r="O14" s="6" t="s">
        <v>58</v>
      </c>
    </row>
    <row r="15" spans="1:15" ht="13" x14ac:dyDescent="0.3">
      <c r="B15" s="31"/>
      <c r="C15" s="29"/>
      <c r="D15" s="26"/>
      <c r="E15" s="26"/>
      <c r="F15" s="26"/>
      <c r="G15" s="32"/>
      <c r="H15" s="33"/>
      <c r="I15" s="74"/>
      <c r="J15" s="74"/>
      <c r="K15" s="245"/>
      <c r="L15" s="253"/>
      <c r="M15" s="254"/>
      <c r="N15" s="34"/>
    </row>
    <row r="16" spans="1:15" s="35" customFormat="1" ht="21.5" x14ac:dyDescent="0.3">
      <c r="B16" s="36"/>
      <c r="C16" s="261"/>
      <c r="D16" s="261"/>
      <c r="E16" s="37"/>
      <c r="F16" s="37"/>
      <c r="G16" s="79" t="s">
        <v>45</v>
      </c>
      <c r="H16" s="33" t="s">
        <v>41</v>
      </c>
      <c r="I16" s="33" t="s">
        <v>66</v>
      </c>
      <c r="J16" s="38" t="s">
        <v>71</v>
      </c>
      <c r="K16" s="33" t="s">
        <v>68</v>
      </c>
      <c r="L16" s="253"/>
      <c r="M16" s="254"/>
    </row>
    <row r="17" spans="2:16" s="41" customFormat="1" ht="13" x14ac:dyDescent="0.3">
      <c r="B17" s="24"/>
      <c r="C17" s="262"/>
      <c r="D17" s="262"/>
      <c r="E17" s="39"/>
      <c r="F17" s="39"/>
      <c r="G17" s="40" t="s">
        <v>67</v>
      </c>
      <c r="H17" s="40" t="s">
        <v>33</v>
      </c>
      <c r="I17" s="75" t="s">
        <v>34</v>
      </c>
      <c r="J17" s="39" t="s">
        <v>35</v>
      </c>
      <c r="K17" s="75" t="s">
        <v>36</v>
      </c>
      <c r="L17" s="255" t="s">
        <v>72</v>
      </c>
      <c r="M17" s="256"/>
    </row>
    <row r="18" spans="2:16" ht="12.75" customHeight="1" x14ac:dyDescent="0.25">
      <c r="B18" s="42">
        <v>1</v>
      </c>
      <c r="C18" s="239"/>
      <c r="D18" s="239"/>
      <c r="E18" s="3"/>
      <c r="F18" s="215" t="str">
        <f>IF(H18&lt;&gt;0,"EE"&amp;$H$12,"")</f>
        <v/>
      </c>
      <c r="G18" s="7"/>
      <c r="H18" s="2"/>
      <c r="I18" s="172"/>
      <c r="J18" s="172"/>
      <c r="K18" s="173"/>
      <c r="L18" s="228" t="str">
        <f>IF(H18="","",IF(H18&gt;49999.99,"Complete Frontsheet, submit evidence","Retain Evidence in year-end file"))</f>
        <v/>
      </c>
      <c r="M18" s="229" t="str">
        <f>IF(C18&gt;99999.99,"hello","Goodbye")</f>
        <v>Goodbye</v>
      </c>
      <c r="N18" s="9"/>
      <c r="O18" t="str">
        <f t="shared" ref="O18:O47" si="0">CONCATENATE($I$69,$P$18,K18)</f>
        <v xml:space="preserve"> </v>
      </c>
      <c r="P18" t="s">
        <v>17</v>
      </c>
    </row>
    <row r="19" spans="2:16" ht="12.75" customHeight="1" x14ac:dyDescent="0.25">
      <c r="B19" s="42">
        <v>2</v>
      </c>
      <c r="C19" s="239"/>
      <c r="D19" s="239"/>
      <c r="E19" s="3"/>
      <c r="F19" s="71" t="str">
        <f t="shared" ref="F19:F47" si="1">IF(H19&lt;&gt;0,"EE"&amp;$H$12,"")</f>
        <v/>
      </c>
      <c r="G19" s="7"/>
      <c r="H19" s="2"/>
      <c r="I19" s="172"/>
      <c r="J19" s="172"/>
      <c r="K19" s="173"/>
      <c r="L19" s="228" t="str">
        <f>IF(H19="","",IF(H19&gt;49999.99,"Complete Frontsheet, submit evidence","Retain Evidence in year-end file"))</f>
        <v/>
      </c>
      <c r="M19" s="229" t="str">
        <f>IF(C19&gt;99999.99,"hello","Goodbye")</f>
        <v>Goodbye</v>
      </c>
      <c r="N19" s="9"/>
      <c r="O19" t="str">
        <f t="shared" si="0"/>
        <v xml:space="preserve"> </v>
      </c>
    </row>
    <row r="20" spans="2:16" ht="12.75" customHeight="1" x14ac:dyDescent="0.25">
      <c r="B20" s="42">
        <v>3</v>
      </c>
      <c r="C20" s="239"/>
      <c r="D20" s="239"/>
      <c r="E20" s="3"/>
      <c r="F20" s="71" t="str">
        <f t="shared" si="1"/>
        <v/>
      </c>
      <c r="G20" s="7"/>
      <c r="H20" s="2"/>
      <c r="I20" s="172"/>
      <c r="J20" s="172"/>
      <c r="K20" s="173"/>
      <c r="L20" s="228" t="str">
        <f t="shared" ref="L20:L33" si="2">IF(H20="","",IF(H20&gt;49999.99,"Complete Frontsheet, submit evidence","Retain Evidence in year-end file"))</f>
        <v/>
      </c>
      <c r="M20" s="229" t="str">
        <f>IF(C20&gt;99999.99,"hello","Goodbye")</f>
        <v>Goodbye</v>
      </c>
      <c r="N20" s="9"/>
      <c r="O20" t="str">
        <f t="shared" si="0"/>
        <v xml:space="preserve"> </v>
      </c>
    </row>
    <row r="21" spans="2:16" ht="12.75" customHeight="1" x14ac:dyDescent="0.25">
      <c r="B21" s="42">
        <v>4</v>
      </c>
      <c r="C21" s="239"/>
      <c r="D21" s="239"/>
      <c r="E21" s="3"/>
      <c r="F21" s="71" t="str">
        <f>IF(H21&lt;&gt;0,"EE"&amp;$H$12,"")</f>
        <v/>
      </c>
      <c r="G21" s="7"/>
      <c r="H21" s="2"/>
      <c r="I21" s="8"/>
      <c r="J21" s="8"/>
      <c r="K21" s="80"/>
      <c r="L21" s="228" t="str">
        <f>IF(H21="","",IF(H21&gt;49999.99,"Complete Frontsheet, submit evidence","Retain Evidence in year-end file"))</f>
        <v/>
      </c>
      <c r="M21" s="229" t="str">
        <f t="shared" ref="M21:M34" si="3">IF(C21&gt;99999.99,"hello","Goodbye")</f>
        <v>Goodbye</v>
      </c>
      <c r="N21" s="9"/>
      <c r="O21" t="str">
        <f t="shared" si="0"/>
        <v xml:space="preserve"> </v>
      </c>
    </row>
    <row r="22" spans="2:16" ht="12.75" customHeight="1" x14ac:dyDescent="0.25">
      <c r="B22" s="42">
        <v>5</v>
      </c>
      <c r="C22" s="239"/>
      <c r="D22" s="239"/>
      <c r="E22" s="3"/>
      <c r="F22" s="71" t="str">
        <f>IF(H22&lt;&gt;0,"EE"&amp;$H$12,"")</f>
        <v/>
      </c>
      <c r="G22" s="7"/>
      <c r="H22" s="2"/>
      <c r="I22" s="8"/>
      <c r="J22" s="8"/>
      <c r="K22" s="80"/>
      <c r="L22" s="228" t="str">
        <f>IF(H22="","",IF(H22&gt;49999.99,"Complete Frontsheet, submit evidence","Retain Evidence in year-end file"))</f>
        <v/>
      </c>
      <c r="M22" s="229" t="str">
        <f t="shared" si="3"/>
        <v>Goodbye</v>
      </c>
      <c r="N22" s="9"/>
      <c r="O22" t="str">
        <f t="shared" si="0"/>
        <v xml:space="preserve"> </v>
      </c>
    </row>
    <row r="23" spans="2:16" ht="12.75" customHeight="1" x14ac:dyDescent="0.25">
      <c r="B23" s="42">
        <v>6</v>
      </c>
      <c r="C23" s="239"/>
      <c r="D23" s="239"/>
      <c r="E23" s="3"/>
      <c r="F23" s="71" t="str">
        <f t="shared" si="1"/>
        <v/>
      </c>
      <c r="G23" s="7"/>
      <c r="H23" s="2"/>
      <c r="I23" s="8"/>
      <c r="J23" s="8"/>
      <c r="K23" s="80"/>
      <c r="L23" s="228" t="str">
        <f t="shared" si="2"/>
        <v/>
      </c>
      <c r="M23" s="229" t="str">
        <f t="shared" si="3"/>
        <v>Goodbye</v>
      </c>
      <c r="N23" s="9"/>
      <c r="O23" t="str">
        <f t="shared" si="0"/>
        <v xml:space="preserve"> </v>
      </c>
    </row>
    <row r="24" spans="2:16" ht="12.75" customHeight="1" x14ac:dyDescent="0.25">
      <c r="B24" s="42">
        <v>7</v>
      </c>
      <c r="C24" s="239"/>
      <c r="D24" s="239"/>
      <c r="E24" s="3"/>
      <c r="F24" s="71" t="str">
        <f t="shared" si="1"/>
        <v/>
      </c>
      <c r="G24" s="7"/>
      <c r="H24" s="2"/>
      <c r="I24" s="8"/>
      <c r="J24" s="8"/>
      <c r="K24" s="80"/>
      <c r="L24" s="228" t="str">
        <f t="shared" si="2"/>
        <v/>
      </c>
      <c r="M24" s="229" t="str">
        <f t="shared" si="3"/>
        <v>Goodbye</v>
      </c>
      <c r="N24" s="9"/>
      <c r="O24" t="str">
        <f t="shared" si="0"/>
        <v xml:space="preserve"> </v>
      </c>
    </row>
    <row r="25" spans="2:16" ht="12.75" customHeight="1" x14ac:dyDescent="0.25">
      <c r="B25" s="42">
        <v>8</v>
      </c>
      <c r="C25" s="239"/>
      <c r="D25" s="239"/>
      <c r="E25" s="3"/>
      <c r="F25" s="71" t="str">
        <f t="shared" si="1"/>
        <v/>
      </c>
      <c r="G25" s="7"/>
      <c r="H25" s="2"/>
      <c r="I25" s="8"/>
      <c r="J25" s="8"/>
      <c r="K25" s="80"/>
      <c r="L25" s="228" t="str">
        <f t="shared" si="2"/>
        <v/>
      </c>
      <c r="M25" s="229" t="str">
        <f t="shared" si="3"/>
        <v>Goodbye</v>
      </c>
      <c r="N25" s="9"/>
      <c r="O25" t="str">
        <f t="shared" si="0"/>
        <v xml:space="preserve"> </v>
      </c>
    </row>
    <row r="26" spans="2:16" ht="12.75" customHeight="1" x14ac:dyDescent="0.25">
      <c r="B26" s="42">
        <v>9</v>
      </c>
      <c r="C26" s="239"/>
      <c r="D26" s="239"/>
      <c r="E26" s="3"/>
      <c r="F26" s="71" t="str">
        <f t="shared" si="1"/>
        <v/>
      </c>
      <c r="G26" s="7"/>
      <c r="H26" s="2"/>
      <c r="I26" s="8"/>
      <c r="J26" s="8"/>
      <c r="K26" s="80"/>
      <c r="L26" s="228" t="str">
        <f t="shared" si="2"/>
        <v/>
      </c>
      <c r="M26" s="229" t="str">
        <f t="shared" si="3"/>
        <v>Goodbye</v>
      </c>
      <c r="N26" s="9"/>
      <c r="O26" t="str">
        <f t="shared" si="0"/>
        <v xml:space="preserve"> </v>
      </c>
    </row>
    <row r="27" spans="2:16" ht="12.75" customHeight="1" x14ac:dyDescent="0.25">
      <c r="B27" s="42">
        <v>10</v>
      </c>
      <c r="C27" s="239"/>
      <c r="D27" s="239"/>
      <c r="E27" s="3"/>
      <c r="F27" s="71" t="str">
        <f t="shared" si="1"/>
        <v/>
      </c>
      <c r="G27" s="7"/>
      <c r="H27" s="2"/>
      <c r="I27" s="8"/>
      <c r="J27" s="8"/>
      <c r="K27" s="80"/>
      <c r="L27" s="228" t="str">
        <f t="shared" si="2"/>
        <v/>
      </c>
      <c r="M27" s="229" t="str">
        <f t="shared" si="3"/>
        <v>Goodbye</v>
      </c>
      <c r="N27" s="9"/>
      <c r="O27" t="str">
        <f t="shared" si="0"/>
        <v xml:space="preserve"> </v>
      </c>
    </row>
    <row r="28" spans="2:16" ht="12.75" customHeight="1" x14ac:dyDescent="0.25">
      <c r="B28" s="42">
        <v>11</v>
      </c>
      <c r="C28" s="239"/>
      <c r="D28" s="239"/>
      <c r="E28" s="3"/>
      <c r="F28" s="71" t="str">
        <f t="shared" si="1"/>
        <v/>
      </c>
      <c r="G28" s="7"/>
      <c r="H28" s="2"/>
      <c r="I28" s="8"/>
      <c r="J28" s="8"/>
      <c r="K28" s="80"/>
      <c r="L28" s="228" t="str">
        <f t="shared" si="2"/>
        <v/>
      </c>
      <c r="M28" s="229" t="str">
        <f t="shared" si="3"/>
        <v>Goodbye</v>
      </c>
      <c r="N28" s="9"/>
      <c r="O28" t="str">
        <f t="shared" si="0"/>
        <v xml:space="preserve"> </v>
      </c>
    </row>
    <row r="29" spans="2:16" ht="12.75" customHeight="1" x14ac:dyDescent="0.25">
      <c r="B29" s="42">
        <v>12</v>
      </c>
      <c r="C29" s="239"/>
      <c r="D29" s="239"/>
      <c r="E29" s="3"/>
      <c r="F29" s="71" t="str">
        <f t="shared" si="1"/>
        <v/>
      </c>
      <c r="G29" s="7"/>
      <c r="H29" s="2"/>
      <c r="I29" s="8"/>
      <c r="J29" s="8"/>
      <c r="K29" s="80"/>
      <c r="L29" s="228" t="str">
        <f t="shared" si="2"/>
        <v/>
      </c>
      <c r="M29" s="229" t="str">
        <f t="shared" si="3"/>
        <v>Goodbye</v>
      </c>
      <c r="N29" s="9"/>
      <c r="O29" t="str">
        <f t="shared" si="0"/>
        <v xml:space="preserve"> </v>
      </c>
    </row>
    <row r="30" spans="2:16" ht="12.75" customHeight="1" x14ac:dyDescent="0.25">
      <c r="B30" s="42">
        <v>13</v>
      </c>
      <c r="C30" s="239"/>
      <c r="D30" s="239"/>
      <c r="E30" s="3"/>
      <c r="F30" s="71" t="str">
        <f t="shared" si="1"/>
        <v/>
      </c>
      <c r="G30" s="7"/>
      <c r="H30" s="2"/>
      <c r="I30" s="8"/>
      <c r="J30" s="8"/>
      <c r="K30" s="80"/>
      <c r="L30" s="228" t="str">
        <f t="shared" si="2"/>
        <v/>
      </c>
      <c r="M30" s="229" t="str">
        <f t="shared" si="3"/>
        <v>Goodbye</v>
      </c>
      <c r="N30" s="9"/>
      <c r="O30" t="str">
        <f t="shared" si="0"/>
        <v xml:space="preserve"> </v>
      </c>
    </row>
    <row r="31" spans="2:16" ht="12.75" customHeight="1" x14ac:dyDescent="0.25">
      <c r="B31" s="42">
        <v>14</v>
      </c>
      <c r="C31" s="239"/>
      <c r="D31" s="239"/>
      <c r="E31" s="3"/>
      <c r="F31" s="71" t="str">
        <f t="shared" si="1"/>
        <v/>
      </c>
      <c r="G31" s="7"/>
      <c r="H31" s="2"/>
      <c r="I31" s="8"/>
      <c r="J31" s="8"/>
      <c r="K31" s="80"/>
      <c r="L31" s="228" t="str">
        <f t="shared" si="2"/>
        <v/>
      </c>
      <c r="M31" s="229" t="str">
        <f t="shared" si="3"/>
        <v>Goodbye</v>
      </c>
      <c r="N31" s="9"/>
      <c r="O31" t="str">
        <f t="shared" si="0"/>
        <v xml:space="preserve"> </v>
      </c>
    </row>
    <row r="32" spans="2:16" ht="12.75" customHeight="1" x14ac:dyDescent="0.25">
      <c r="B32" s="42">
        <v>15</v>
      </c>
      <c r="C32" s="239"/>
      <c r="D32" s="239"/>
      <c r="E32" s="3"/>
      <c r="F32" s="71" t="str">
        <f t="shared" si="1"/>
        <v/>
      </c>
      <c r="G32" s="7"/>
      <c r="H32" s="2"/>
      <c r="I32" s="8"/>
      <c r="J32" s="8"/>
      <c r="K32" s="80"/>
      <c r="L32" s="228" t="str">
        <f t="shared" si="2"/>
        <v/>
      </c>
      <c r="M32" s="229" t="str">
        <f t="shared" si="3"/>
        <v>Goodbye</v>
      </c>
      <c r="N32" s="9"/>
      <c r="O32" t="str">
        <f t="shared" si="0"/>
        <v xml:space="preserve"> </v>
      </c>
    </row>
    <row r="33" spans="2:15" ht="12.75" customHeight="1" x14ac:dyDescent="0.25">
      <c r="B33" s="42">
        <v>16</v>
      </c>
      <c r="C33" s="239"/>
      <c r="D33" s="239"/>
      <c r="E33" s="3"/>
      <c r="F33" s="71" t="str">
        <f t="shared" si="1"/>
        <v/>
      </c>
      <c r="G33" s="7"/>
      <c r="H33" s="2"/>
      <c r="I33" s="8"/>
      <c r="J33" s="8"/>
      <c r="K33" s="80"/>
      <c r="L33" s="228" t="str">
        <f t="shared" si="2"/>
        <v/>
      </c>
      <c r="M33" s="229" t="str">
        <f t="shared" si="3"/>
        <v>Goodbye</v>
      </c>
      <c r="N33" s="9"/>
      <c r="O33" t="str">
        <f t="shared" si="0"/>
        <v xml:space="preserve"> </v>
      </c>
    </row>
    <row r="34" spans="2:15" ht="12.75" customHeight="1" x14ac:dyDescent="0.25">
      <c r="B34" s="42">
        <v>17</v>
      </c>
      <c r="C34" s="239"/>
      <c r="D34" s="239"/>
      <c r="E34" s="3"/>
      <c r="F34" s="71" t="str">
        <f t="shared" si="1"/>
        <v/>
      </c>
      <c r="G34" s="7"/>
      <c r="H34" s="2"/>
      <c r="I34" s="8"/>
      <c r="J34" s="8"/>
      <c r="K34" s="80"/>
      <c r="L34" s="228" t="str">
        <f t="shared" ref="L34:L47" si="4">IF(H34="","",IF(H34&gt;49999.99,"Complete Frontsheet, submit evidence","Retain Evidence in year-end file"))</f>
        <v/>
      </c>
      <c r="M34" s="229" t="str">
        <f t="shared" si="3"/>
        <v>Goodbye</v>
      </c>
      <c r="N34" s="9"/>
      <c r="O34" t="str">
        <f t="shared" si="0"/>
        <v xml:space="preserve"> </v>
      </c>
    </row>
    <row r="35" spans="2:15" ht="12.75" customHeight="1" x14ac:dyDescent="0.25">
      <c r="B35" s="42">
        <v>18</v>
      </c>
      <c r="C35" s="239"/>
      <c r="D35" s="239"/>
      <c r="E35" s="3"/>
      <c r="F35" s="71" t="str">
        <f t="shared" si="1"/>
        <v/>
      </c>
      <c r="G35" s="7"/>
      <c r="H35" s="2"/>
      <c r="I35" s="8"/>
      <c r="J35" s="8"/>
      <c r="K35" s="80"/>
      <c r="L35" s="228" t="str">
        <f t="shared" si="4"/>
        <v/>
      </c>
      <c r="M35" s="229" t="str">
        <f t="shared" ref="M35:M47" si="5">IF(C35&gt;99999.99,"hello","Goodbye")</f>
        <v>Goodbye</v>
      </c>
      <c r="N35" s="9"/>
      <c r="O35" t="str">
        <f t="shared" si="0"/>
        <v xml:space="preserve"> </v>
      </c>
    </row>
    <row r="36" spans="2:15" ht="12.75" customHeight="1" x14ac:dyDescent="0.25">
      <c r="B36" s="42">
        <v>19</v>
      </c>
      <c r="C36" s="239"/>
      <c r="D36" s="239"/>
      <c r="E36" s="3"/>
      <c r="F36" s="71" t="str">
        <f t="shared" si="1"/>
        <v/>
      </c>
      <c r="G36" s="7"/>
      <c r="H36" s="2"/>
      <c r="I36" s="8"/>
      <c r="J36" s="8"/>
      <c r="K36" s="80"/>
      <c r="L36" s="228" t="str">
        <f t="shared" si="4"/>
        <v/>
      </c>
      <c r="M36" s="229" t="str">
        <f t="shared" si="5"/>
        <v>Goodbye</v>
      </c>
      <c r="N36" s="9"/>
      <c r="O36" t="str">
        <f t="shared" si="0"/>
        <v xml:space="preserve"> </v>
      </c>
    </row>
    <row r="37" spans="2:15" ht="12.75" customHeight="1" x14ac:dyDescent="0.25">
      <c r="B37" s="42">
        <v>20</v>
      </c>
      <c r="C37" s="239"/>
      <c r="D37" s="239"/>
      <c r="E37" s="3"/>
      <c r="F37" s="71" t="str">
        <f t="shared" si="1"/>
        <v/>
      </c>
      <c r="G37" s="7"/>
      <c r="H37" s="2"/>
      <c r="I37" s="8"/>
      <c r="J37" s="8"/>
      <c r="K37" s="80"/>
      <c r="L37" s="228" t="str">
        <f t="shared" si="4"/>
        <v/>
      </c>
      <c r="M37" s="229" t="str">
        <f t="shared" si="5"/>
        <v>Goodbye</v>
      </c>
      <c r="N37" s="9"/>
      <c r="O37" t="str">
        <f t="shared" si="0"/>
        <v xml:space="preserve"> </v>
      </c>
    </row>
    <row r="38" spans="2:15" ht="12.75" customHeight="1" x14ac:dyDescent="0.25">
      <c r="B38" s="42">
        <v>21</v>
      </c>
      <c r="C38" s="239"/>
      <c r="D38" s="239"/>
      <c r="E38" s="3"/>
      <c r="F38" s="71" t="str">
        <f t="shared" si="1"/>
        <v/>
      </c>
      <c r="G38" s="7"/>
      <c r="H38" s="2"/>
      <c r="I38" s="8"/>
      <c r="J38" s="8"/>
      <c r="K38" s="80"/>
      <c r="L38" s="228" t="str">
        <f t="shared" si="4"/>
        <v/>
      </c>
      <c r="M38" s="229" t="str">
        <f t="shared" si="5"/>
        <v>Goodbye</v>
      </c>
      <c r="N38" s="9"/>
      <c r="O38" t="str">
        <f t="shared" si="0"/>
        <v xml:space="preserve"> </v>
      </c>
    </row>
    <row r="39" spans="2:15" ht="12.75" customHeight="1" x14ac:dyDescent="0.25">
      <c r="B39" s="42">
        <v>22</v>
      </c>
      <c r="C39" s="239"/>
      <c r="D39" s="239"/>
      <c r="E39" s="3"/>
      <c r="F39" s="71" t="str">
        <f t="shared" si="1"/>
        <v/>
      </c>
      <c r="G39" s="7"/>
      <c r="H39" s="2"/>
      <c r="I39" s="8"/>
      <c r="J39" s="8"/>
      <c r="K39" s="80"/>
      <c r="L39" s="228" t="str">
        <f t="shared" si="4"/>
        <v/>
      </c>
      <c r="M39" s="229" t="str">
        <f t="shared" si="5"/>
        <v>Goodbye</v>
      </c>
      <c r="N39" s="9"/>
      <c r="O39" t="str">
        <f t="shared" si="0"/>
        <v xml:space="preserve"> </v>
      </c>
    </row>
    <row r="40" spans="2:15" ht="12.75" customHeight="1" x14ac:dyDescent="0.25">
      <c r="B40" s="42">
        <v>23</v>
      </c>
      <c r="C40" s="239"/>
      <c r="D40" s="239"/>
      <c r="E40" s="3"/>
      <c r="F40" s="71" t="str">
        <f t="shared" si="1"/>
        <v/>
      </c>
      <c r="G40" s="7"/>
      <c r="H40" s="2"/>
      <c r="I40" s="8"/>
      <c r="J40" s="8"/>
      <c r="K40" s="80"/>
      <c r="L40" s="228" t="str">
        <f t="shared" si="4"/>
        <v/>
      </c>
      <c r="M40" s="229" t="str">
        <f t="shared" si="5"/>
        <v>Goodbye</v>
      </c>
      <c r="N40" s="9"/>
      <c r="O40" t="str">
        <f t="shared" si="0"/>
        <v xml:space="preserve"> </v>
      </c>
    </row>
    <row r="41" spans="2:15" ht="12.75" customHeight="1" x14ac:dyDescent="0.25">
      <c r="B41" s="42">
        <v>24</v>
      </c>
      <c r="C41" s="239"/>
      <c r="D41" s="239"/>
      <c r="E41" s="3"/>
      <c r="F41" s="71" t="str">
        <f t="shared" si="1"/>
        <v/>
      </c>
      <c r="G41" s="7"/>
      <c r="H41" s="2"/>
      <c r="I41" s="8"/>
      <c r="J41" s="8"/>
      <c r="K41" s="80"/>
      <c r="L41" s="228" t="str">
        <f t="shared" si="4"/>
        <v/>
      </c>
      <c r="M41" s="229" t="str">
        <f t="shared" si="5"/>
        <v>Goodbye</v>
      </c>
      <c r="N41" s="9"/>
      <c r="O41" t="str">
        <f t="shared" si="0"/>
        <v xml:space="preserve"> </v>
      </c>
    </row>
    <row r="42" spans="2:15" ht="12.75" customHeight="1" x14ac:dyDescent="0.25">
      <c r="B42" s="42">
        <v>25</v>
      </c>
      <c r="C42" s="239"/>
      <c r="D42" s="239"/>
      <c r="E42" s="3"/>
      <c r="F42" s="71" t="str">
        <f t="shared" si="1"/>
        <v/>
      </c>
      <c r="G42" s="7"/>
      <c r="H42" s="2"/>
      <c r="I42" s="8"/>
      <c r="J42" s="8"/>
      <c r="K42" s="80"/>
      <c r="L42" s="228" t="str">
        <f t="shared" si="4"/>
        <v/>
      </c>
      <c r="M42" s="229" t="str">
        <f t="shared" si="5"/>
        <v>Goodbye</v>
      </c>
      <c r="N42" s="9"/>
      <c r="O42" t="str">
        <f t="shared" si="0"/>
        <v xml:space="preserve"> </v>
      </c>
    </row>
    <row r="43" spans="2:15" ht="12.75" customHeight="1" x14ac:dyDescent="0.25">
      <c r="B43" s="42">
        <v>26</v>
      </c>
      <c r="C43" s="239"/>
      <c r="D43" s="239"/>
      <c r="E43" s="3"/>
      <c r="F43" s="71" t="str">
        <f t="shared" si="1"/>
        <v/>
      </c>
      <c r="G43" s="7"/>
      <c r="H43" s="2"/>
      <c r="I43" s="8"/>
      <c r="J43" s="8"/>
      <c r="K43" s="80"/>
      <c r="L43" s="228" t="str">
        <f t="shared" si="4"/>
        <v/>
      </c>
      <c r="M43" s="229" t="str">
        <f t="shared" si="5"/>
        <v>Goodbye</v>
      </c>
      <c r="N43" s="9"/>
      <c r="O43" t="str">
        <f t="shared" si="0"/>
        <v xml:space="preserve"> </v>
      </c>
    </row>
    <row r="44" spans="2:15" ht="12.75" customHeight="1" x14ac:dyDescent="0.25">
      <c r="B44" s="42">
        <v>27</v>
      </c>
      <c r="C44" s="239"/>
      <c r="D44" s="239"/>
      <c r="E44" s="3"/>
      <c r="F44" s="71" t="str">
        <f t="shared" si="1"/>
        <v/>
      </c>
      <c r="G44" s="7"/>
      <c r="H44" s="2"/>
      <c r="I44" s="8"/>
      <c r="J44" s="8"/>
      <c r="K44" s="80"/>
      <c r="L44" s="228" t="str">
        <f t="shared" si="4"/>
        <v/>
      </c>
      <c r="M44" s="229" t="str">
        <f t="shared" si="5"/>
        <v>Goodbye</v>
      </c>
      <c r="N44" s="9"/>
      <c r="O44" t="str">
        <f t="shared" si="0"/>
        <v xml:space="preserve"> </v>
      </c>
    </row>
    <row r="45" spans="2:15" ht="12.75" customHeight="1" x14ac:dyDescent="0.25">
      <c r="B45" s="42">
        <v>28</v>
      </c>
      <c r="C45" s="239"/>
      <c r="D45" s="239"/>
      <c r="E45" s="3"/>
      <c r="F45" s="71" t="str">
        <f t="shared" si="1"/>
        <v/>
      </c>
      <c r="G45" s="7"/>
      <c r="H45" s="2"/>
      <c r="I45" s="8"/>
      <c r="J45" s="8"/>
      <c r="K45" s="80"/>
      <c r="L45" s="228" t="str">
        <f t="shared" si="4"/>
        <v/>
      </c>
      <c r="M45" s="229" t="str">
        <f t="shared" si="5"/>
        <v>Goodbye</v>
      </c>
      <c r="N45" s="9"/>
      <c r="O45" t="str">
        <f t="shared" si="0"/>
        <v xml:space="preserve"> </v>
      </c>
    </row>
    <row r="46" spans="2:15" ht="12.75" customHeight="1" x14ac:dyDescent="0.25">
      <c r="B46" s="42">
        <v>29</v>
      </c>
      <c r="C46" s="239"/>
      <c r="D46" s="239"/>
      <c r="E46" s="3"/>
      <c r="F46" s="71" t="str">
        <f t="shared" si="1"/>
        <v/>
      </c>
      <c r="G46" s="7"/>
      <c r="H46" s="2"/>
      <c r="I46" s="8"/>
      <c r="J46" s="8"/>
      <c r="K46" s="80"/>
      <c r="L46" s="228" t="str">
        <f t="shared" si="4"/>
        <v/>
      </c>
      <c r="M46" s="229" t="str">
        <f t="shared" si="5"/>
        <v>Goodbye</v>
      </c>
      <c r="N46" s="9"/>
      <c r="O46" t="str">
        <f t="shared" si="0"/>
        <v xml:space="preserve"> </v>
      </c>
    </row>
    <row r="47" spans="2:15" ht="12.75" customHeight="1" x14ac:dyDescent="0.25">
      <c r="B47" s="42">
        <v>30</v>
      </c>
      <c r="C47" s="239"/>
      <c r="D47" s="239"/>
      <c r="E47" s="3"/>
      <c r="F47" s="71" t="str">
        <f t="shared" si="1"/>
        <v/>
      </c>
      <c r="G47" s="7"/>
      <c r="H47" s="2"/>
      <c r="I47" s="8"/>
      <c r="J47" s="8"/>
      <c r="K47" s="80"/>
      <c r="L47" s="228" t="str">
        <f t="shared" si="4"/>
        <v/>
      </c>
      <c r="M47" s="229" t="str">
        <f t="shared" si="5"/>
        <v>Goodbye</v>
      </c>
      <c r="N47" s="9"/>
      <c r="O47" t="str">
        <f t="shared" si="0"/>
        <v xml:space="preserve"> </v>
      </c>
    </row>
    <row r="48" spans="2:15" ht="13.5" thickBot="1" x14ac:dyDescent="0.35">
      <c r="B48" s="43"/>
      <c r="C48" s="29"/>
      <c r="D48" s="29"/>
      <c r="E48" s="29"/>
      <c r="F48" s="44" t="s">
        <v>19</v>
      </c>
      <c r="G48" s="44"/>
      <c r="H48" s="169">
        <f>SUM(H18:H47)</f>
        <v>0</v>
      </c>
      <c r="I48" s="77"/>
      <c r="J48" s="77"/>
      <c r="K48" s="45"/>
      <c r="L48" s="29"/>
      <c r="M48" s="46"/>
    </row>
    <row r="49" spans="2:13" ht="13" x14ac:dyDescent="0.3">
      <c r="B49" s="24">
        <v>4</v>
      </c>
      <c r="C49" s="25" t="s">
        <v>4</v>
      </c>
      <c r="D49" s="26"/>
      <c r="E49" s="26"/>
      <c r="F49" s="26"/>
      <c r="G49" s="26"/>
      <c r="H49" s="26"/>
      <c r="I49" s="26"/>
      <c r="J49" s="26"/>
      <c r="K49" s="26"/>
      <c r="L49" s="26"/>
      <c r="M49" s="47"/>
    </row>
    <row r="50" spans="2:13" ht="8.25" customHeight="1" x14ac:dyDescent="0.25">
      <c r="B50" s="20"/>
      <c r="M50" s="48"/>
    </row>
    <row r="51" spans="2:13" x14ac:dyDescent="0.25">
      <c r="B51" s="20"/>
      <c r="C51" s="175" t="s">
        <v>519</v>
      </c>
      <c r="M51" s="48"/>
    </row>
    <row r="52" spans="2:13" ht="15.75" customHeight="1" x14ac:dyDescent="0.3">
      <c r="B52" s="49"/>
      <c r="C52" s="176" t="s">
        <v>583</v>
      </c>
      <c r="M52" s="48"/>
    </row>
    <row r="53" spans="2:13" ht="15.75" customHeight="1" thickBot="1" x14ac:dyDescent="0.3">
      <c r="B53" s="49"/>
      <c r="C53" s="50"/>
      <c r="M53" s="48"/>
    </row>
    <row r="54" spans="2:13" ht="13" thickBot="1" x14ac:dyDescent="0.3">
      <c r="B54" s="49"/>
      <c r="G54" s="51" t="s">
        <v>15</v>
      </c>
      <c r="H54" s="230"/>
      <c r="I54" s="231"/>
      <c r="J54" s="3"/>
      <c r="K54" s="139"/>
      <c r="M54" s="48"/>
    </row>
    <row r="55" spans="2:13" ht="13" thickBot="1" x14ac:dyDescent="0.3">
      <c r="B55" s="49"/>
      <c r="G55" s="51" t="s">
        <v>38</v>
      </c>
      <c r="H55" s="230"/>
      <c r="I55" s="231"/>
      <c r="J55" s="3"/>
      <c r="K55" s="139"/>
      <c r="M55" s="48"/>
    </row>
    <row r="56" spans="2:13" ht="13" thickBot="1" x14ac:dyDescent="0.3">
      <c r="B56" s="49"/>
      <c r="G56" s="51" t="s">
        <v>39</v>
      </c>
      <c r="H56" s="230" t="e">
        <f>VLOOKUP(H57,Schools!A2:C199,3,FALSE)</f>
        <v>#N/A</v>
      </c>
      <c r="I56" s="231"/>
      <c r="J56" s="3"/>
      <c r="K56" s="233" t="s">
        <v>69</v>
      </c>
      <c r="L56" s="233"/>
      <c r="M56" s="234"/>
    </row>
    <row r="57" spans="2:13" ht="13" thickBot="1" x14ac:dyDescent="0.3">
      <c r="B57" s="49"/>
      <c r="G57" s="51" t="s">
        <v>40</v>
      </c>
      <c r="H57" s="235">
        <f>H12</f>
        <v>0</v>
      </c>
      <c r="I57" s="236"/>
      <c r="J57" s="3"/>
      <c r="K57" s="233"/>
      <c r="L57" s="233"/>
      <c r="M57" s="234"/>
    </row>
    <row r="58" spans="2:13" ht="13" thickBot="1" x14ac:dyDescent="0.3">
      <c r="B58" s="20"/>
      <c r="G58" s="51" t="s">
        <v>16</v>
      </c>
      <c r="H58" s="230"/>
      <c r="I58" s="231"/>
      <c r="J58" s="3"/>
      <c r="K58" s="233"/>
      <c r="L58" s="233"/>
      <c r="M58" s="234"/>
    </row>
    <row r="59" spans="2:13" ht="13" thickBot="1" x14ac:dyDescent="0.3">
      <c r="B59" s="20"/>
      <c r="G59" s="51" t="s">
        <v>14</v>
      </c>
      <c r="H59" s="232"/>
      <c r="I59" s="231"/>
      <c r="J59" s="3"/>
      <c r="K59" s="78"/>
      <c r="M59" s="48"/>
    </row>
    <row r="60" spans="2:13" x14ac:dyDescent="0.25">
      <c r="B60" s="20"/>
      <c r="M60" s="48"/>
    </row>
    <row r="61" spans="2:13" ht="12" customHeight="1" x14ac:dyDescent="0.3">
      <c r="B61" s="24">
        <v>5</v>
      </c>
      <c r="C61" s="25" t="s">
        <v>5</v>
      </c>
      <c r="D61" s="26"/>
      <c r="E61" s="26"/>
      <c r="F61" s="26"/>
      <c r="G61" s="26"/>
      <c r="H61" s="26"/>
      <c r="I61" s="26"/>
      <c r="J61" s="26"/>
      <c r="K61" s="26"/>
      <c r="L61" s="52"/>
      <c r="M61" s="53"/>
    </row>
    <row r="62" spans="2:13" x14ac:dyDescent="0.25">
      <c r="B62" s="20"/>
      <c r="C62" s="21"/>
      <c r="D62" s="21"/>
      <c r="E62" s="21"/>
      <c r="F62" s="21"/>
      <c r="G62" s="21"/>
      <c r="H62" s="51"/>
      <c r="J62" s="54"/>
      <c r="M62" s="55"/>
    </row>
    <row r="63" spans="2:13" x14ac:dyDescent="0.25">
      <c r="B63" s="20"/>
      <c r="C63" s="176" t="s">
        <v>520</v>
      </c>
      <c r="D63" s="177"/>
      <c r="E63" s="177"/>
      <c r="F63" s="177"/>
      <c r="G63" s="178" t="s">
        <v>521</v>
      </c>
      <c r="H63" s="179"/>
      <c r="J63" s="181" t="s">
        <v>522</v>
      </c>
      <c r="M63" s="55"/>
    </row>
    <row r="64" spans="2:13" x14ac:dyDescent="0.25">
      <c r="B64" s="20"/>
      <c r="C64" s="177"/>
      <c r="D64" s="177"/>
      <c r="E64" s="177"/>
      <c r="F64" s="177"/>
      <c r="G64" s="180"/>
      <c r="H64" s="179"/>
      <c r="J64" s="181" t="s">
        <v>523</v>
      </c>
      <c r="L64" s="56"/>
      <c r="M64" s="55"/>
    </row>
    <row r="65" spans="2:13" ht="13" x14ac:dyDescent="0.3">
      <c r="B65" s="24">
        <v>6</v>
      </c>
      <c r="C65" s="25" t="s">
        <v>108</v>
      </c>
      <c r="D65" s="26"/>
      <c r="E65" s="26"/>
      <c r="F65" s="26"/>
      <c r="G65" s="26"/>
      <c r="H65" s="26"/>
      <c r="I65" s="26"/>
      <c r="J65" s="26"/>
      <c r="K65" s="26"/>
      <c r="L65" s="26"/>
      <c r="M65" s="47"/>
    </row>
    <row r="66" spans="2:13" ht="13.5" thickBot="1" x14ac:dyDescent="0.35">
      <c r="B66" s="57"/>
      <c r="C66" s="58"/>
      <c r="D66" s="9"/>
      <c r="E66" s="9"/>
      <c r="F66" s="9"/>
      <c r="G66" s="9"/>
      <c r="H66" s="9"/>
      <c r="I66" s="9"/>
      <c r="J66" s="9"/>
      <c r="K66" s="9"/>
      <c r="L66" s="9"/>
      <c r="M66" s="59"/>
    </row>
    <row r="67" spans="2:13" ht="13.5" thickBot="1" x14ac:dyDescent="0.35">
      <c r="B67" s="57"/>
      <c r="C67" s="58"/>
      <c r="D67" s="9"/>
      <c r="E67" s="9"/>
      <c r="G67" s="60" t="s">
        <v>13</v>
      </c>
      <c r="H67" s="70"/>
      <c r="I67" s="230"/>
      <c r="J67" s="227"/>
      <c r="K67" s="21" t="s">
        <v>15</v>
      </c>
      <c r="M67" s="61"/>
    </row>
    <row r="68" spans="2:13" ht="13.5" thickBot="1" x14ac:dyDescent="0.35">
      <c r="B68" s="20"/>
      <c r="C68" s="58"/>
      <c r="D68" s="62"/>
      <c r="E68" s="62"/>
      <c r="G68" s="51" t="s">
        <v>12</v>
      </c>
      <c r="H68" s="70"/>
      <c r="I68" s="230"/>
      <c r="J68" s="227"/>
      <c r="K68" s="21" t="s">
        <v>15</v>
      </c>
      <c r="M68" s="61"/>
    </row>
    <row r="69" spans="2:13" ht="13.5" thickBot="1" x14ac:dyDescent="0.35">
      <c r="B69" s="57"/>
      <c r="C69" s="58"/>
      <c r="D69" s="9"/>
      <c r="E69" s="9"/>
      <c r="G69" s="51" t="s">
        <v>14</v>
      </c>
      <c r="H69" s="1"/>
      <c r="I69" s="237"/>
      <c r="J69" s="238"/>
      <c r="K69" s="21" t="s">
        <v>95</v>
      </c>
      <c r="M69" s="61"/>
    </row>
    <row r="70" spans="2:13" ht="13.5" thickBot="1" x14ac:dyDescent="0.35">
      <c r="B70" s="57"/>
      <c r="C70" s="58"/>
      <c r="D70" s="9"/>
      <c r="E70" s="9"/>
      <c r="G70" s="51" t="s">
        <v>18</v>
      </c>
      <c r="H70" s="140">
        <v>24</v>
      </c>
      <c r="I70" s="226" t="s">
        <v>538</v>
      </c>
      <c r="J70" s="227"/>
      <c r="K70" s="63" t="s">
        <v>43</v>
      </c>
      <c r="M70" s="59"/>
    </row>
    <row r="71" spans="2:13" ht="13.5" thickBot="1" x14ac:dyDescent="0.35">
      <c r="B71" s="64"/>
      <c r="C71" s="65"/>
      <c r="D71" s="66"/>
      <c r="E71" s="66"/>
      <c r="F71" s="66"/>
      <c r="G71" s="66"/>
      <c r="H71" s="66"/>
      <c r="I71" s="66"/>
      <c r="J71" s="66"/>
      <c r="K71" s="66"/>
      <c r="L71" s="67"/>
      <c r="M71" s="68"/>
    </row>
    <row r="72" spans="2:13" ht="13.5" thickTop="1" x14ac:dyDescent="0.3">
      <c r="B72" s="69"/>
      <c r="C72" s="58"/>
      <c r="D72" s="9"/>
      <c r="E72" s="9"/>
      <c r="F72" s="9"/>
      <c r="G72" s="9"/>
      <c r="H72" s="9"/>
      <c r="I72" s="9"/>
      <c r="J72" s="9"/>
      <c r="K72" s="9"/>
      <c r="L72" s="9"/>
      <c r="M72" s="9"/>
    </row>
    <row r="73" spans="2:13" ht="13" x14ac:dyDescent="0.3">
      <c r="B73" s="69"/>
      <c r="C73" s="58"/>
      <c r="D73" s="9"/>
      <c r="E73" s="9"/>
      <c r="F73" s="9"/>
      <c r="G73" s="9"/>
      <c r="H73" s="9"/>
      <c r="I73" s="9"/>
      <c r="J73" s="9"/>
      <c r="K73" s="9"/>
      <c r="L73" s="9"/>
      <c r="M73" s="9"/>
    </row>
    <row r="74" spans="2:13" ht="13" x14ac:dyDescent="0.3">
      <c r="B74" s="69"/>
      <c r="C74" s="58"/>
      <c r="D74" s="9"/>
      <c r="E74" s="9"/>
      <c r="F74" s="9"/>
      <c r="G74" s="9"/>
      <c r="H74" s="9"/>
      <c r="I74" s="9"/>
      <c r="J74" s="9"/>
      <c r="K74" s="9"/>
      <c r="L74" s="9"/>
      <c r="M74" s="9"/>
    </row>
    <row r="75" spans="2:13" ht="13" x14ac:dyDescent="0.3">
      <c r="B75" s="69"/>
      <c r="C75" s="58"/>
      <c r="D75" s="9"/>
      <c r="E75" s="9"/>
      <c r="F75" s="9"/>
      <c r="G75" s="9"/>
      <c r="H75" s="9"/>
      <c r="I75" s="9"/>
      <c r="J75" s="9"/>
      <c r="K75" s="9"/>
      <c r="L75" s="9"/>
      <c r="M75" s="9"/>
    </row>
    <row r="76" spans="2:13" ht="13" x14ac:dyDescent="0.3">
      <c r="B76" s="69"/>
      <c r="C76" s="58"/>
      <c r="D76" s="9"/>
      <c r="E76" s="9"/>
      <c r="F76" s="9"/>
      <c r="G76" s="9"/>
      <c r="H76" s="9"/>
      <c r="I76" s="9"/>
      <c r="J76" s="9"/>
      <c r="K76" s="9"/>
      <c r="L76" s="9"/>
      <c r="M76" s="9"/>
    </row>
    <row r="77" spans="2:13" ht="13" x14ac:dyDescent="0.3">
      <c r="B77" s="69"/>
      <c r="C77" s="58"/>
      <c r="D77" s="9"/>
      <c r="E77" s="9"/>
      <c r="F77" s="9"/>
      <c r="G77" s="9"/>
      <c r="H77" s="9"/>
      <c r="I77" s="9"/>
      <c r="J77" s="9"/>
      <c r="K77" s="9"/>
      <c r="L77" s="9"/>
      <c r="M77" s="9"/>
    </row>
    <row r="78" spans="2:13" ht="13" x14ac:dyDescent="0.3">
      <c r="B78" s="69"/>
      <c r="C78" s="58"/>
      <c r="D78" s="9"/>
      <c r="E78" s="9"/>
      <c r="F78" s="9"/>
      <c r="G78" s="9"/>
      <c r="H78" s="9"/>
      <c r="I78" s="9"/>
      <c r="J78" s="9"/>
      <c r="K78" s="9"/>
      <c r="L78" s="9"/>
      <c r="M78" s="9"/>
    </row>
    <row r="81" spans="3:11" hidden="1" x14ac:dyDescent="0.25">
      <c r="C81" t="s">
        <v>0</v>
      </c>
      <c r="E81" t="s">
        <v>29</v>
      </c>
      <c r="H81" t="s">
        <v>6</v>
      </c>
      <c r="K81" s="10" t="s">
        <v>20</v>
      </c>
    </row>
    <row r="82" spans="3:11" hidden="1" x14ac:dyDescent="0.25">
      <c r="C82" t="s">
        <v>1</v>
      </c>
      <c r="E82" t="s">
        <v>30</v>
      </c>
      <c r="H82" t="s">
        <v>7</v>
      </c>
      <c r="K82" s="10" t="s">
        <v>23</v>
      </c>
    </row>
    <row r="83" spans="3:11" hidden="1" x14ac:dyDescent="0.25">
      <c r="H83" t="s">
        <v>8</v>
      </c>
      <c r="K83" s="10" t="s">
        <v>21</v>
      </c>
    </row>
    <row r="84" spans="3:11" hidden="1" x14ac:dyDescent="0.25">
      <c r="H84" t="s">
        <v>9</v>
      </c>
      <c r="K84" s="10" t="s">
        <v>25</v>
      </c>
    </row>
    <row r="85" spans="3:11" hidden="1" x14ac:dyDescent="0.25">
      <c r="H85" t="s">
        <v>10</v>
      </c>
      <c r="K85" s="10" t="s">
        <v>24</v>
      </c>
    </row>
    <row r="86" spans="3:11" hidden="1" x14ac:dyDescent="0.25">
      <c r="H86" t="s">
        <v>11</v>
      </c>
      <c r="K86" s="10" t="s">
        <v>22</v>
      </c>
    </row>
    <row r="87" spans="3:11" hidden="1" x14ac:dyDescent="0.25">
      <c r="K87" s="10" t="s">
        <v>26</v>
      </c>
    </row>
  </sheetData>
  <sheetProtection sheet="1" selectLockedCells="1"/>
  <mergeCells count="83">
    <mergeCell ref="B2:B3"/>
    <mergeCell ref="C2:C3"/>
    <mergeCell ref="C16:D16"/>
    <mergeCell ref="C17:D17"/>
    <mergeCell ref="D2:D3"/>
    <mergeCell ref="E2:M3"/>
    <mergeCell ref="L14:M16"/>
    <mergeCell ref="L17:M17"/>
    <mergeCell ref="C32:D32"/>
    <mergeCell ref="C25:D25"/>
    <mergeCell ref="C26:D26"/>
    <mergeCell ref="C27:D27"/>
    <mergeCell ref="C28:D28"/>
    <mergeCell ref="C29:D29"/>
    <mergeCell ref="C21:D21"/>
    <mergeCell ref="C23:D23"/>
    <mergeCell ref="C22:D22"/>
    <mergeCell ref="C24:D24"/>
    <mergeCell ref="C31:D31"/>
    <mergeCell ref="C30:D30"/>
    <mergeCell ref="C18:D18"/>
    <mergeCell ref="L23:M23"/>
    <mergeCell ref="L22:M22"/>
    <mergeCell ref="C46:D46"/>
    <mergeCell ref="C47:D47"/>
    <mergeCell ref="C41:D41"/>
    <mergeCell ref="C42:D42"/>
    <mergeCell ref="C43:D43"/>
    <mergeCell ref="C44:D44"/>
    <mergeCell ref="C39:D39"/>
    <mergeCell ref="C40:D40"/>
    <mergeCell ref="C45:D45"/>
    <mergeCell ref="C33:D33"/>
    <mergeCell ref="C34:D34"/>
    <mergeCell ref="C35:D35"/>
    <mergeCell ref="C36:D36"/>
    <mergeCell ref="C37:D37"/>
    <mergeCell ref="C38:D38"/>
    <mergeCell ref="L4:M4"/>
    <mergeCell ref="M5:M13"/>
    <mergeCell ref="K14:K15"/>
    <mergeCell ref="L19:M19"/>
    <mergeCell ref="L21:M21"/>
    <mergeCell ref="L20:M20"/>
    <mergeCell ref="B5:L5"/>
    <mergeCell ref="C19:D19"/>
    <mergeCell ref="C20:D20"/>
    <mergeCell ref="L18:M18"/>
    <mergeCell ref="L28:M28"/>
    <mergeCell ref="L29:M29"/>
    <mergeCell ref="L31:M31"/>
    <mergeCell ref="L24:M24"/>
    <mergeCell ref="L25:M25"/>
    <mergeCell ref="L26:M26"/>
    <mergeCell ref="L27:M27"/>
    <mergeCell ref="L30:M30"/>
    <mergeCell ref="L45:M45"/>
    <mergeCell ref="L46:M46"/>
    <mergeCell ref="L39:M39"/>
    <mergeCell ref="L32:M32"/>
    <mergeCell ref="L33:M33"/>
    <mergeCell ref="L34:M34"/>
    <mergeCell ref="L35:M35"/>
    <mergeCell ref="L36:M36"/>
    <mergeCell ref="L37:M37"/>
    <mergeCell ref="L38:M38"/>
    <mergeCell ref="L40:M40"/>
    <mergeCell ref="L41:M41"/>
    <mergeCell ref="L42:M42"/>
    <mergeCell ref="L43:M43"/>
    <mergeCell ref="L44:M44"/>
    <mergeCell ref="I67:J67"/>
    <mergeCell ref="I68:J68"/>
    <mergeCell ref="I69:J69"/>
    <mergeCell ref="I70:J70"/>
    <mergeCell ref="L47:M47"/>
    <mergeCell ref="H58:I58"/>
    <mergeCell ref="H59:I59"/>
    <mergeCell ref="K56:M58"/>
    <mergeCell ref="H57:I57"/>
    <mergeCell ref="H56:I56"/>
    <mergeCell ref="H55:I55"/>
    <mergeCell ref="H54:I54"/>
  </mergeCells>
  <phoneticPr fontId="0" type="noConversion"/>
  <conditionalFormatting sqref="F18:F47">
    <cfRule type="expression" dxfId="20" priority="3" stopIfTrue="1">
      <formula>AND(C18="Yes",ABS(H18)&lt;1000)</formula>
    </cfRule>
  </conditionalFormatting>
  <conditionalFormatting sqref="G18:G47">
    <cfRule type="expression" dxfId="19" priority="5" stopIfTrue="1">
      <formula>AND($H18&lt;&gt;0,$G18=0)</formula>
    </cfRule>
  </conditionalFormatting>
  <conditionalFormatting sqref="H54:I56 H12 H58:I59">
    <cfRule type="cellIs" dxfId="18" priority="7" stopIfTrue="1" operator="between">
      <formula>0</formula>
      <formula>0</formula>
    </cfRule>
  </conditionalFormatting>
  <conditionalFormatting sqref="H56:I56">
    <cfRule type="containsErrors" dxfId="17" priority="1" stopIfTrue="1">
      <formula>ISERROR(H56)</formula>
    </cfRule>
  </conditionalFormatting>
  <conditionalFormatting sqref="I18:I47">
    <cfRule type="expression" dxfId="16" priority="6" stopIfTrue="1">
      <formula>AND($H18&lt;&gt;0,$I18=0)</formula>
    </cfRule>
  </conditionalFormatting>
  <conditionalFormatting sqref="J18:J47">
    <cfRule type="expression" dxfId="15" priority="12" stopIfTrue="1">
      <formula>AND($H18&lt;&gt;0,$J18=0)</formula>
    </cfRule>
  </conditionalFormatting>
  <conditionalFormatting sqref="K18:K47">
    <cfRule type="expression" dxfId="14" priority="4" stopIfTrue="1">
      <formula>AND($H18&lt;&gt;0,$K18=0)</formula>
    </cfRule>
  </conditionalFormatting>
  <conditionalFormatting sqref="L18:M47">
    <cfRule type="cellIs" dxfId="13" priority="8" stopIfTrue="1" operator="equal">
      <formula>"Complete Frontsheet, submit evidence"</formula>
    </cfRule>
    <cfRule type="cellIs" dxfId="12" priority="9" stopIfTrue="1" operator="equal">
      <formula>"Retain Evidence in year-end file"</formula>
    </cfRule>
    <cfRule type="expression" dxfId="11" priority="10" stopIfTrue="1">
      <formula>"g18=0"</formula>
    </cfRule>
  </conditionalFormatting>
  <conditionalFormatting sqref="N18:N47">
    <cfRule type="expression" dxfId="10" priority="2" stopIfTrue="1">
      <formula>K18&gt;99999.99</formula>
    </cfRule>
  </conditionalFormatting>
  <dataValidations xWindow="848" yWindow="540" count="8">
    <dataValidation type="textLength" operator="lessThanOrEqual" allowBlank="1" showInputMessage="1" showErrorMessage="1" errorTitle="FORMAT (Max 6 Characters)" error="Maximum 6 Characters_x000a__x000a_Please use the following format -_x000a__x000a_Team A - LCA000*_x000a_Team B - LCB000*_x000a_Team C - LC000*_x000a_Team D - LCD000*_x000a_Team E - LCE000*_x000a_FIS Team  - LCF000*_x000a__x000a_* Replace with sequential numbering" sqref="I69" xr:uid="{00000000-0002-0000-0000-000000000000}">
      <formula1>6</formula1>
    </dataValidation>
    <dataValidation type="custom" allowBlank="1" showErrorMessage="1" errorTitle="ORACLE CODE" error="All Oracle codes must be in CAPITAL LETTERS" sqref="F71:F65536 G54:G59 F48:G53 F60:G62 G68:G65536 F5:G11 F63:F66 G13:G17 F13:F15 F17 G65:G66 E63:E64" xr:uid="{00000000-0002-0000-0000-000001000000}">
      <formula1>EXACT(E5,UPPER(E5))</formula1>
    </dataValidation>
    <dataValidation allowBlank="1" showInputMessage="1" showErrorMessage="1" errorTitle="School Number" error="Number should range between 001 and 999" promptTitle="School Number" prompt="Enter 3 digit School number before completing this form." sqref="H12" xr:uid="{00000000-0002-0000-0000-000002000000}"/>
    <dataValidation allowBlank="1" showInputMessage="1" showErrorMessage="1" promptTitle="Supporting Evidence (RA7)" prompt="Audit require for transactions items over £50,000, supporting evidence to be supplied to School Support Team with completed front sheet. _x000a__x000a_Please see seperate guidance available on Schoolsurf (Finance Service/Finance/Year End - Mar 11)." sqref="L18:M47" xr:uid="{00000000-0002-0000-0000-000003000000}"/>
    <dataValidation type="textLength" operator="lessThanOrEqual" allowBlank="1" showInputMessage="1" showErrorMessage="1" error="Maximum text length is 17 characters (including spaces)_x000a_" promptTitle="Customer (RA4)" prompt="Enter the customer name that Receipt in Advance was received from._x000a__x000a_Note: Only the first 17 characters will show in Oracle." sqref="I18:I47" xr:uid="{00000000-0002-0000-0000-000004000000}">
      <formula1>17</formula1>
    </dataValidation>
    <dataValidation type="textLength" operator="lessThanOrEqual" allowBlank="1" showInputMessage="1" showErrorMessage="1" errorTitle="Text Length" error="Maximum text length is 17 characters (including spaces)" promptTitle="Detail (RA6)" prompt="Enter explanatory notes/references of this transaction for audit purposes._x000a__x000a_Note: Only the first 17 characters will show in Oracle." sqref="K18:K47" xr:uid="{00000000-0002-0000-0000-000005000000}">
      <formula1>29</formula1>
    </dataValidation>
    <dataValidation type="textLength" operator="lessThanOrEqual" allowBlank="1" showInputMessage="1" showErrorMessage="1" error="Maximum text length is 12 characters (including spaces)" promptTitle="Invoice Number (RA5)" prompt="Enter the invoice number/other reference number._x000a__x000a_Note: Only the first 12 characters will show in Oracle." sqref="J18:J47" xr:uid="{00000000-0002-0000-0000-000006000000}">
      <formula1>12</formula1>
    </dataValidation>
    <dataValidation type="whole" operator="greaterThan" allowBlank="1" showInputMessage="1" showErrorMessage="1" error="Minimum Value of £5,000_x000a__x000a_Negative values not permitted_x000a__x000a_Do not include pence" promptTitle="Amount £ (RA3)" prompt="Enter the value in whole pounds of required Receipt in Advance._x000a__x000a_Minimum Value of £5,000.  No negative values_x000a__x000a_If over £50k, the '50k+ frontsheet' must also be completed and the evidence submitted._x000a_" sqref="H18:H47" xr:uid="{E66474E3-B84D-4625-9816-38E0306FA5F3}">
      <formula1>4999</formula1>
    </dataValidation>
  </dataValidations>
  <hyperlinks>
    <hyperlink ref="G63" r:id="rId1" xr:uid="{489E99BA-6CF9-4617-B42B-D23AD4CC81F2}"/>
  </hyperlinks>
  <pageMargins left="0.19685039370078741" right="0.23622047244094491" top="0.53" bottom="0.63" header="0.42" footer="0.51181102362204722"/>
  <pageSetup paperSize="9" scale="73" orientation="portrait" r:id="rId2"/>
  <headerFooter alignWithMargins="0"/>
  <extLst>
    <ext xmlns:x14="http://schemas.microsoft.com/office/spreadsheetml/2009/9/main" uri="{CCE6A557-97BC-4b89-ADB6-D9C93CAAB3DF}">
      <x14:dataValidations xmlns:xm="http://schemas.microsoft.com/office/excel/2006/main" xWindow="848" yWindow="540" count="1">
        <x14:dataValidation type="list" allowBlank="1" showInputMessage="1" showErrorMessage="1" xr:uid="{00000000-0002-0000-0000-000008000000}">
          <x14:formula1>
            <xm:f>Conversion!$A$5:$A$15</xm:f>
          </x14:formula1>
          <xm:sqref>G18:G47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Q65"/>
  <sheetViews>
    <sheetView showGridLines="0" zoomScaleNormal="100" workbookViewId="0">
      <selection activeCell="F61" sqref="F61:H61"/>
    </sheetView>
  </sheetViews>
  <sheetFormatPr defaultColWidth="9.1796875" defaultRowHeight="12.5" x14ac:dyDescent="0.25"/>
  <cols>
    <col min="1" max="1" width="1.7265625" style="82" customWidth="1"/>
    <col min="2" max="2" width="2.7265625" style="82" customWidth="1"/>
    <col min="3" max="3" width="4" style="82" customWidth="1"/>
    <col min="4" max="4" width="2" style="82" customWidth="1"/>
    <col min="5" max="5" width="10.453125" style="82" customWidth="1"/>
    <col min="6" max="6" width="6.54296875" style="82" customWidth="1"/>
    <col min="7" max="7" width="12.1796875" style="82" customWidth="1"/>
    <col min="8" max="8" width="12.54296875" style="82" customWidth="1"/>
    <col min="9" max="9" width="13" style="82" customWidth="1"/>
    <col min="10" max="10" width="5.453125" style="82" customWidth="1"/>
    <col min="11" max="11" width="8.1796875" style="82" customWidth="1"/>
    <col min="12" max="12" width="9.1796875" style="82"/>
    <col min="13" max="13" width="12" style="82" customWidth="1"/>
    <col min="14" max="14" width="11.26953125" style="82" customWidth="1"/>
    <col min="15" max="15" width="8.54296875" style="82" customWidth="1"/>
    <col min="16" max="16" width="4.1796875" style="82" customWidth="1"/>
    <col min="17" max="17" width="2" style="82" customWidth="1"/>
    <col min="18" max="16384" width="9.1796875" style="82"/>
  </cols>
  <sheetData>
    <row r="1" spans="2:17" ht="9.75" customHeight="1" thickBot="1" x14ac:dyDescent="0.3"/>
    <row r="2" spans="2:17" ht="24" customHeight="1" x14ac:dyDescent="0.5">
      <c r="B2" s="323"/>
      <c r="C2" s="328" t="s">
        <v>73</v>
      </c>
      <c r="D2" s="328"/>
      <c r="E2" s="328"/>
      <c r="F2" s="328"/>
      <c r="G2" s="328"/>
      <c r="H2" s="328"/>
      <c r="I2" s="328"/>
      <c r="J2" s="328"/>
      <c r="K2" s="328"/>
      <c r="L2" s="328"/>
      <c r="M2" s="328"/>
      <c r="N2" s="328"/>
      <c r="O2" s="328"/>
      <c r="P2" s="329"/>
      <c r="Q2" s="83"/>
    </row>
    <row r="3" spans="2:17" ht="24" customHeight="1" x14ac:dyDescent="0.5">
      <c r="B3" s="324"/>
      <c r="C3" s="330" t="s">
        <v>584</v>
      </c>
      <c r="D3" s="330"/>
      <c r="E3" s="330"/>
      <c r="F3" s="330"/>
      <c r="G3" s="330"/>
      <c r="H3" s="330"/>
      <c r="I3" s="330"/>
      <c r="J3" s="330"/>
      <c r="K3" s="330"/>
      <c r="L3" s="330"/>
      <c r="M3" s="330"/>
      <c r="N3" s="330"/>
      <c r="O3" s="330"/>
      <c r="P3" s="331"/>
      <c r="Q3" s="83"/>
    </row>
    <row r="4" spans="2:17" ht="6.75" customHeight="1" x14ac:dyDescent="0.45">
      <c r="B4" s="84"/>
      <c r="C4" s="85"/>
      <c r="D4" s="85"/>
      <c r="E4" s="86"/>
      <c r="F4" s="86"/>
      <c r="G4" s="86"/>
      <c r="H4" s="86"/>
      <c r="I4" s="86"/>
      <c r="J4" s="86"/>
      <c r="K4" s="86"/>
      <c r="L4" s="86"/>
      <c r="M4" s="86"/>
      <c r="N4" s="86"/>
      <c r="O4" s="86"/>
      <c r="P4" s="87"/>
      <c r="Q4" s="83"/>
    </row>
    <row r="5" spans="2:17" ht="12.75" customHeight="1" x14ac:dyDescent="0.45">
      <c r="B5" s="88"/>
      <c r="E5" s="83"/>
      <c r="F5" s="83"/>
      <c r="G5" s="83"/>
      <c r="H5" s="83"/>
      <c r="I5" s="83"/>
      <c r="J5" s="83"/>
      <c r="K5" s="83"/>
      <c r="L5" s="83"/>
      <c r="M5" s="83"/>
      <c r="N5" s="83"/>
      <c r="O5" s="83"/>
      <c r="P5" s="89"/>
      <c r="Q5" s="83"/>
    </row>
    <row r="6" spans="2:17" x14ac:dyDescent="0.25">
      <c r="B6" s="88"/>
      <c r="E6" s="90" t="s">
        <v>74</v>
      </c>
      <c r="F6" s="91">
        <f>'School RIA'!H12</f>
        <v>0</v>
      </c>
      <c r="G6" s="92"/>
      <c r="H6" s="82" t="s">
        <v>80</v>
      </c>
      <c r="I6" s="325" t="e">
        <f>'School RIA'!H56:H56</f>
        <v>#N/A</v>
      </c>
      <c r="J6" s="326"/>
      <c r="K6" s="326"/>
      <c r="L6" s="326"/>
      <c r="M6" s="326"/>
      <c r="N6" s="326"/>
      <c r="O6" s="327"/>
      <c r="P6" s="93"/>
    </row>
    <row r="7" spans="2:17" x14ac:dyDescent="0.25">
      <c r="B7" s="88"/>
      <c r="E7" s="94"/>
      <c r="F7" s="94"/>
      <c r="G7" s="94"/>
      <c r="P7" s="93"/>
    </row>
    <row r="8" spans="2:17" ht="33.75" customHeight="1" x14ac:dyDescent="0.3">
      <c r="B8" s="88"/>
      <c r="C8" s="335" t="s">
        <v>81</v>
      </c>
      <c r="D8" s="336"/>
      <c r="E8" s="336"/>
      <c r="F8" s="336"/>
      <c r="G8" s="336"/>
      <c r="H8" s="131" t="s">
        <v>82</v>
      </c>
      <c r="I8" s="130" t="s">
        <v>75</v>
      </c>
      <c r="J8" s="95"/>
      <c r="L8" s="96" t="s">
        <v>76</v>
      </c>
      <c r="P8" s="93"/>
    </row>
    <row r="9" spans="2:17" ht="13.5" customHeight="1" x14ac:dyDescent="0.3">
      <c r="B9" s="88"/>
      <c r="C9" s="283" t="s">
        <v>83</v>
      </c>
      <c r="D9" s="284"/>
      <c r="E9" s="284"/>
      <c r="F9" s="284"/>
      <c r="G9" s="285"/>
      <c r="H9" s="147">
        <v>45351</v>
      </c>
      <c r="I9" s="97">
        <v>-200000</v>
      </c>
      <c r="J9" s="98"/>
      <c r="P9" s="93"/>
    </row>
    <row r="10" spans="2:17" ht="14" x14ac:dyDescent="0.3">
      <c r="B10" s="88"/>
      <c r="C10" s="337"/>
      <c r="D10" s="338"/>
      <c r="E10" s="338"/>
      <c r="F10" s="338"/>
      <c r="G10" s="339"/>
      <c r="H10" s="142"/>
      <c r="I10" s="143"/>
      <c r="J10" s="99"/>
      <c r="P10" s="93"/>
    </row>
    <row r="11" spans="2:17" ht="14" x14ac:dyDescent="0.3">
      <c r="B11" s="88"/>
      <c r="C11" s="340"/>
      <c r="D11" s="341"/>
      <c r="E11" s="341"/>
      <c r="F11" s="341"/>
      <c r="G11" s="342"/>
      <c r="H11" s="144"/>
      <c r="I11" s="143"/>
      <c r="J11" s="99"/>
      <c r="P11" s="93"/>
    </row>
    <row r="12" spans="2:17" ht="14" x14ac:dyDescent="0.3">
      <c r="B12" s="88"/>
      <c r="C12" s="340"/>
      <c r="D12" s="341"/>
      <c r="E12" s="341"/>
      <c r="F12" s="341"/>
      <c r="G12" s="342"/>
      <c r="H12" s="144"/>
      <c r="I12" s="143"/>
      <c r="J12" s="99"/>
      <c r="P12" s="93"/>
    </row>
    <row r="13" spans="2:17" ht="14" x14ac:dyDescent="0.3">
      <c r="B13" s="88"/>
      <c r="C13" s="332"/>
      <c r="D13" s="333"/>
      <c r="E13" s="333"/>
      <c r="F13" s="333"/>
      <c r="G13" s="334"/>
      <c r="H13" s="145"/>
      <c r="I13" s="146"/>
      <c r="J13" s="99"/>
      <c r="P13" s="93"/>
    </row>
    <row r="14" spans="2:17" ht="14" x14ac:dyDescent="0.3">
      <c r="B14" s="88"/>
      <c r="E14" s="100"/>
      <c r="F14" s="100"/>
      <c r="G14" s="100"/>
      <c r="H14" s="101" t="s">
        <v>84</v>
      </c>
      <c r="I14" s="102">
        <f>SUM(I10:I13)</f>
        <v>0</v>
      </c>
      <c r="J14" s="103"/>
      <c r="L14" s="314"/>
      <c r="M14" s="315"/>
      <c r="N14" s="315"/>
      <c r="O14" s="316"/>
      <c r="P14" s="93"/>
    </row>
    <row r="15" spans="2:17" ht="14" x14ac:dyDescent="0.3">
      <c r="B15" s="88"/>
      <c r="E15" s="100"/>
      <c r="F15" s="100"/>
      <c r="G15" s="100"/>
      <c r="H15" s="101"/>
      <c r="I15" s="103"/>
      <c r="J15" s="103"/>
      <c r="L15" s="317"/>
      <c r="M15" s="318"/>
      <c r="N15" s="318"/>
      <c r="O15" s="319"/>
      <c r="P15" s="93"/>
    </row>
    <row r="16" spans="2:17" ht="14" x14ac:dyDescent="0.3">
      <c r="B16" s="88"/>
      <c r="E16" s="100"/>
      <c r="F16" s="100"/>
      <c r="G16" s="100"/>
      <c r="H16" s="101"/>
      <c r="I16" s="103"/>
      <c r="J16" s="103"/>
      <c r="L16" s="317"/>
      <c r="M16" s="318"/>
      <c r="N16" s="318"/>
      <c r="O16" s="319"/>
      <c r="P16" s="93"/>
    </row>
    <row r="17" spans="2:16" x14ac:dyDescent="0.25">
      <c r="B17" s="88"/>
      <c r="E17" s="94"/>
      <c r="F17" s="94"/>
      <c r="G17" s="94"/>
      <c r="H17" s="94"/>
      <c r="L17" s="320"/>
      <c r="M17" s="321"/>
      <c r="N17" s="321"/>
      <c r="O17" s="322"/>
      <c r="P17" s="93"/>
    </row>
    <row r="18" spans="2:16" ht="13" x14ac:dyDescent="0.3">
      <c r="B18" s="88"/>
      <c r="E18" s="104"/>
      <c r="F18" s="104"/>
      <c r="G18" s="105"/>
      <c r="H18" s="94"/>
      <c r="P18" s="93"/>
    </row>
    <row r="19" spans="2:16" ht="34.5" customHeight="1" x14ac:dyDescent="0.3">
      <c r="B19" s="88"/>
      <c r="C19" s="286" t="s">
        <v>85</v>
      </c>
      <c r="D19" s="287"/>
      <c r="E19" s="287"/>
      <c r="F19" s="287"/>
      <c r="G19" s="287"/>
      <c r="H19" s="288"/>
      <c r="I19" s="130" t="s">
        <v>75</v>
      </c>
      <c r="J19" s="95"/>
      <c r="L19" s="96" t="s">
        <v>76</v>
      </c>
      <c r="P19" s="93"/>
    </row>
    <row r="20" spans="2:16" ht="14.25" customHeight="1" x14ac:dyDescent="0.3">
      <c r="B20" s="88"/>
      <c r="C20" s="283" t="s">
        <v>86</v>
      </c>
      <c r="D20" s="284"/>
      <c r="E20" s="284"/>
      <c r="F20" s="284"/>
      <c r="G20" s="284"/>
      <c r="H20" s="285"/>
      <c r="I20" s="97">
        <v>8500</v>
      </c>
      <c r="J20" s="98"/>
      <c r="P20" s="93"/>
    </row>
    <row r="21" spans="2:16" ht="14.25" customHeight="1" x14ac:dyDescent="0.3">
      <c r="B21" s="88"/>
      <c r="C21" s="289" t="s">
        <v>106</v>
      </c>
      <c r="D21" s="290"/>
      <c r="E21" s="290"/>
      <c r="F21" s="290"/>
      <c r="G21" s="290"/>
      <c r="H21" s="291"/>
      <c r="I21" s="106">
        <v>10000</v>
      </c>
      <c r="J21" s="98"/>
      <c r="P21" s="93"/>
    </row>
    <row r="22" spans="2:16" ht="14" x14ac:dyDescent="0.3">
      <c r="B22" s="88"/>
      <c r="C22" s="277"/>
      <c r="D22" s="278"/>
      <c r="E22" s="278"/>
      <c r="F22" s="278"/>
      <c r="G22" s="278"/>
      <c r="H22" s="279"/>
      <c r="I22" s="135"/>
      <c r="J22" s="107"/>
      <c r="P22" s="93"/>
    </row>
    <row r="23" spans="2:16" ht="14" x14ac:dyDescent="0.3">
      <c r="B23" s="88"/>
      <c r="C23" s="277"/>
      <c r="D23" s="278"/>
      <c r="E23" s="278"/>
      <c r="F23" s="278"/>
      <c r="G23" s="278"/>
      <c r="H23" s="279"/>
      <c r="I23" s="135"/>
      <c r="J23" s="107"/>
      <c r="P23" s="93"/>
    </row>
    <row r="24" spans="2:16" ht="14" x14ac:dyDescent="0.3">
      <c r="B24" s="88"/>
      <c r="C24" s="277"/>
      <c r="D24" s="278"/>
      <c r="E24" s="278"/>
      <c r="F24" s="278"/>
      <c r="G24" s="278"/>
      <c r="H24" s="279"/>
      <c r="I24" s="135"/>
      <c r="J24" s="107"/>
      <c r="L24" s="268"/>
      <c r="M24" s="269"/>
      <c r="N24" s="269"/>
      <c r="O24" s="270"/>
      <c r="P24" s="93"/>
    </row>
    <row r="25" spans="2:16" ht="14" x14ac:dyDescent="0.3">
      <c r="B25" s="88"/>
      <c r="C25" s="277"/>
      <c r="D25" s="278"/>
      <c r="E25" s="278"/>
      <c r="F25" s="278"/>
      <c r="G25" s="278"/>
      <c r="H25" s="279"/>
      <c r="I25" s="135"/>
      <c r="J25" s="107"/>
      <c r="L25" s="271"/>
      <c r="M25" s="272"/>
      <c r="N25" s="272"/>
      <c r="O25" s="273"/>
      <c r="P25" s="93"/>
    </row>
    <row r="26" spans="2:16" ht="14" x14ac:dyDescent="0.3">
      <c r="B26" s="88"/>
      <c r="C26" s="277"/>
      <c r="D26" s="278"/>
      <c r="E26" s="278"/>
      <c r="F26" s="278"/>
      <c r="G26" s="278"/>
      <c r="H26" s="279"/>
      <c r="I26" s="135"/>
      <c r="J26" s="107"/>
      <c r="L26" s="271"/>
      <c r="M26" s="272"/>
      <c r="N26" s="272"/>
      <c r="O26" s="273"/>
      <c r="P26" s="93"/>
    </row>
    <row r="27" spans="2:16" ht="14" x14ac:dyDescent="0.3">
      <c r="B27" s="88"/>
      <c r="C27" s="277"/>
      <c r="D27" s="278"/>
      <c r="E27" s="278"/>
      <c r="F27" s="278"/>
      <c r="G27" s="278"/>
      <c r="H27" s="279"/>
      <c r="I27" s="135"/>
      <c r="J27" s="107"/>
      <c r="L27" s="271"/>
      <c r="M27" s="272"/>
      <c r="N27" s="272"/>
      <c r="O27" s="273"/>
      <c r="P27" s="93"/>
    </row>
    <row r="28" spans="2:16" ht="14" x14ac:dyDescent="0.3">
      <c r="B28" s="88"/>
      <c r="C28" s="277"/>
      <c r="D28" s="278"/>
      <c r="E28" s="278"/>
      <c r="F28" s="278"/>
      <c r="G28" s="278"/>
      <c r="H28" s="279"/>
      <c r="I28" s="135"/>
      <c r="J28" s="107"/>
      <c r="L28" s="271"/>
      <c r="M28" s="272"/>
      <c r="N28" s="272"/>
      <c r="O28" s="273"/>
      <c r="P28" s="93"/>
    </row>
    <row r="29" spans="2:16" ht="14" x14ac:dyDescent="0.3">
      <c r="B29" s="88"/>
      <c r="C29" s="277"/>
      <c r="D29" s="278"/>
      <c r="E29" s="278"/>
      <c r="F29" s="278"/>
      <c r="G29" s="278"/>
      <c r="H29" s="279"/>
      <c r="I29" s="135"/>
      <c r="J29" s="107"/>
      <c r="L29" s="271"/>
      <c r="M29" s="272"/>
      <c r="N29" s="272"/>
      <c r="O29" s="273"/>
      <c r="P29" s="93"/>
    </row>
    <row r="30" spans="2:16" ht="14" x14ac:dyDescent="0.3">
      <c r="B30" s="88"/>
      <c r="C30" s="277"/>
      <c r="D30" s="278"/>
      <c r="E30" s="278"/>
      <c r="F30" s="278"/>
      <c r="G30" s="278"/>
      <c r="H30" s="279"/>
      <c r="I30" s="135"/>
      <c r="J30" s="107"/>
      <c r="L30" s="271"/>
      <c r="M30" s="272"/>
      <c r="N30" s="272"/>
      <c r="O30" s="273"/>
      <c r="P30" s="93"/>
    </row>
    <row r="31" spans="2:16" ht="14" x14ac:dyDescent="0.3">
      <c r="B31" s="88"/>
      <c r="C31" s="277"/>
      <c r="D31" s="278"/>
      <c r="E31" s="278"/>
      <c r="F31" s="278"/>
      <c r="G31" s="278"/>
      <c r="H31" s="279"/>
      <c r="I31" s="135"/>
      <c r="J31" s="107"/>
      <c r="L31" s="271"/>
      <c r="M31" s="272"/>
      <c r="N31" s="272"/>
      <c r="O31" s="273"/>
      <c r="P31" s="93"/>
    </row>
    <row r="32" spans="2:16" ht="14" x14ac:dyDescent="0.3">
      <c r="B32" s="88"/>
      <c r="C32" s="277"/>
      <c r="D32" s="278"/>
      <c r="E32" s="278"/>
      <c r="F32" s="278"/>
      <c r="G32" s="278"/>
      <c r="H32" s="279"/>
      <c r="I32" s="135"/>
      <c r="J32" s="107"/>
      <c r="L32" s="271"/>
      <c r="M32" s="272"/>
      <c r="N32" s="272"/>
      <c r="O32" s="273"/>
      <c r="P32" s="93"/>
    </row>
    <row r="33" spans="2:16" ht="14" x14ac:dyDescent="0.3">
      <c r="B33" s="88"/>
      <c r="C33" s="277"/>
      <c r="D33" s="278"/>
      <c r="E33" s="278"/>
      <c r="F33" s="278"/>
      <c r="G33" s="278"/>
      <c r="H33" s="279"/>
      <c r="I33" s="135"/>
      <c r="J33" s="107"/>
      <c r="L33" s="271"/>
      <c r="M33" s="272"/>
      <c r="N33" s="272"/>
      <c r="O33" s="273"/>
      <c r="P33" s="93"/>
    </row>
    <row r="34" spans="2:16" ht="14" x14ac:dyDescent="0.3">
      <c r="B34" s="88"/>
      <c r="C34" s="280"/>
      <c r="D34" s="281"/>
      <c r="E34" s="281"/>
      <c r="F34" s="281"/>
      <c r="G34" s="281"/>
      <c r="H34" s="282"/>
      <c r="I34" s="141"/>
      <c r="J34" s="107"/>
      <c r="L34" s="274"/>
      <c r="M34" s="275"/>
      <c r="N34" s="275"/>
      <c r="O34" s="276"/>
      <c r="P34" s="93"/>
    </row>
    <row r="35" spans="2:16" ht="17.25" customHeight="1" x14ac:dyDescent="0.3">
      <c r="B35" s="88"/>
      <c r="E35" s="100"/>
      <c r="F35" s="100"/>
      <c r="G35" s="100"/>
      <c r="H35" s="108" t="s">
        <v>87</v>
      </c>
      <c r="I35" s="109">
        <f>SUM(I22:I34)</f>
        <v>0</v>
      </c>
      <c r="J35" s="103"/>
      <c r="P35" s="93"/>
    </row>
    <row r="36" spans="2:16" ht="12.75" customHeight="1" x14ac:dyDescent="0.3">
      <c r="B36" s="88"/>
      <c r="E36" s="110"/>
      <c r="F36" s="110"/>
      <c r="G36" s="110"/>
      <c r="H36" s="110"/>
      <c r="I36" s="110"/>
      <c r="J36" s="110"/>
      <c r="L36" s="295" t="s">
        <v>93</v>
      </c>
      <c r="M36" s="295"/>
      <c r="N36" s="295"/>
      <c r="P36" s="93"/>
    </row>
    <row r="37" spans="2:16" ht="14" x14ac:dyDescent="0.3">
      <c r="B37" s="88"/>
      <c r="E37" s="110"/>
      <c r="F37" s="110"/>
      <c r="G37" s="110"/>
      <c r="H37" s="111" t="s">
        <v>88</v>
      </c>
      <c r="I37" s="112">
        <f>I14-I35</f>
        <v>0</v>
      </c>
      <c r="J37" s="113"/>
      <c r="L37" s="295"/>
      <c r="M37" s="295"/>
      <c r="N37" s="295"/>
      <c r="P37" s="93"/>
    </row>
    <row r="38" spans="2:16" ht="18" customHeight="1" x14ac:dyDescent="0.25">
      <c r="B38" s="88"/>
      <c r="L38" s="295"/>
      <c r="M38" s="295"/>
      <c r="N38" s="295"/>
      <c r="P38" s="93"/>
    </row>
    <row r="39" spans="2:16" x14ac:dyDescent="0.25">
      <c r="B39" s="88"/>
      <c r="L39" s="296" t="s">
        <v>524</v>
      </c>
      <c r="M39" s="296"/>
      <c r="N39" s="296"/>
      <c r="P39" s="93"/>
    </row>
    <row r="40" spans="2:16" ht="30" customHeight="1" x14ac:dyDescent="0.3">
      <c r="B40" s="88"/>
      <c r="C40" s="286" t="s">
        <v>580</v>
      </c>
      <c r="D40" s="287"/>
      <c r="E40" s="287"/>
      <c r="F40" s="287"/>
      <c r="G40" s="287"/>
      <c r="H40" s="288"/>
      <c r="I40" s="130" t="s">
        <v>89</v>
      </c>
      <c r="J40" s="114"/>
      <c r="K40" s="110"/>
      <c r="L40" s="313"/>
      <c r="M40" s="295"/>
      <c r="N40" s="295"/>
      <c r="O40" s="110"/>
      <c r="P40" s="93"/>
    </row>
    <row r="41" spans="2:16" ht="12.75" customHeight="1" x14ac:dyDescent="0.3">
      <c r="B41" s="88"/>
      <c r="C41" s="265"/>
      <c r="D41" s="266"/>
      <c r="E41" s="266"/>
      <c r="F41" s="266"/>
      <c r="G41" s="266"/>
      <c r="H41" s="267"/>
      <c r="I41" s="134"/>
      <c r="J41" s="98"/>
      <c r="K41" s="110"/>
      <c r="L41" s="295"/>
      <c r="M41" s="295"/>
      <c r="N41" s="295"/>
      <c r="O41" s="110"/>
      <c r="P41" s="93"/>
    </row>
    <row r="42" spans="2:16" ht="14.25" customHeight="1" x14ac:dyDescent="0.3">
      <c r="B42" s="88"/>
      <c r="C42" s="298"/>
      <c r="D42" s="299"/>
      <c r="E42" s="299"/>
      <c r="F42" s="299"/>
      <c r="G42" s="299"/>
      <c r="H42" s="300"/>
      <c r="I42" s="135"/>
      <c r="J42" s="98"/>
      <c r="K42" s="110"/>
      <c r="L42" s="295"/>
      <c r="M42" s="295"/>
      <c r="N42" s="295"/>
      <c r="O42" s="110"/>
      <c r="P42" s="93"/>
    </row>
    <row r="43" spans="2:16" ht="14.25" customHeight="1" x14ac:dyDescent="0.3">
      <c r="B43" s="88"/>
      <c r="C43" s="298"/>
      <c r="D43" s="299"/>
      <c r="E43" s="299"/>
      <c r="F43" s="299"/>
      <c r="G43" s="299"/>
      <c r="H43" s="300"/>
      <c r="I43" s="136"/>
      <c r="J43" s="115"/>
      <c r="K43" s="116"/>
      <c r="L43" s="295"/>
      <c r="M43" s="295"/>
      <c r="N43" s="295"/>
      <c r="O43" s="117"/>
      <c r="P43" s="93"/>
    </row>
    <row r="44" spans="2:16" ht="14.25" customHeight="1" x14ac:dyDescent="0.3">
      <c r="B44" s="88"/>
      <c r="C44" s="298"/>
      <c r="D44" s="299"/>
      <c r="E44" s="299"/>
      <c r="F44" s="299"/>
      <c r="G44" s="299"/>
      <c r="H44" s="300"/>
      <c r="I44" s="136"/>
      <c r="J44" s="115"/>
      <c r="K44" s="117"/>
      <c r="L44" s="295"/>
      <c r="M44" s="295"/>
      <c r="N44" s="295"/>
      <c r="O44" s="117"/>
      <c r="P44" s="93"/>
    </row>
    <row r="45" spans="2:16" ht="14.25" customHeight="1" x14ac:dyDescent="0.3">
      <c r="B45" s="88"/>
      <c r="C45" s="307"/>
      <c r="D45" s="308"/>
      <c r="E45" s="308"/>
      <c r="F45" s="308"/>
      <c r="G45" s="308"/>
      <c r="H45" s="309"/>
      <c r="I45" s="132"/>
      <c r="J45" s="107"/>
      <c r="K45" s="297" t="s">
        <v>90</v>
      </c>
      <c r="L45" s="297"/>
      <c r="M45" s="297"/>
      <c r="N45" s="297"/>
      <c r="O45" s="117"/>
      <c r="P45" s="93"/>
    </row>
    <row r="46" spans="2:16" ht="14.25" customHeight="1" x14ac:dyDescent="0.3">
      <c r="B46" s="88"/>
      <c r="C46" s="310"/>
      <c r="D46" s="311"/>
      <c r="E46" s="311"/>
      <c r="F46" s="311"/>
      <c r="G46" s="311"/>
      <c r="H46" s="312"/>
      <c r="I46" s="133"/>
      <c r="J46" s="107"/>
      <c r="K46" s="297"/>
      <c r="L46" s="297"/>
      <c r="M46" s="297"/>
      <c r="N46" s="297"/>
      <c r="O46" s="117"/>
      <c r="P46" s="93"/>
    </row>
    <row r="47" spans="2:16" ht="14" x14ac:dyDescent="0.3">
      <c r="B47" s="88"/>
      <c r="E47" s="100"/>
      <c r="F47" s="100"/>
      <c r="G47" s="100"/>
      <c r="H47" s="138" t="s">
        <v>94</v>
      </c>
      <c r="I47" s="112">
        <f>SUM(I41:I46)</f>
        <v>0</v>
      </c>
      <c r="J47" s="113"/>
      <c r="K47" s="297"/>
      <c r="L47" s="297"/>
      <c r="M47" s="297"/>
      <c r="N47" s="297"/>
      <c r="O47" s="117"/>
      <c r="P47" s="93"/>
    </row>
    <row r="48" spans="2:16" ht="14" x14ac:dyDescent="0.3">
      <c r="B48" s="88"/>
      <c r="E48" s="110"/>
      <c r="F48" s="110"/>
      <c r="G48" s="110"/>
      <c r="H48" s="110"/>
      <c r="I48" s="110"/>
      <c r="J48" s="110"/>
      <c r="K48" s="110"/>
      <c r="L48" s="110"/>
      <c r="M48" s="110"/>
      <c r="N48" s="110"/>
      <c r="O48" s="110"/>
      <c r="P48" s="93"/>
    </row>
    <row r="49" spans="2:16" ht="14" x14ac:dyDescent="0.3">
      <c r="B49" s="88"/>
      <c r="E49" s="110"/>
      <c r="F49" s="110"/>
      <c r="G49" s="110"/>
      <c r="H49" s="110"/>
      <c r="I49" s="110"/>
      <c r="J49" s="110"/>
      <c r="K49" s="110"/>
      <c r="L49" s="110"/>
      <c r="M49" s="110"/>
      <c r="N49" s="110"/>
      <c r="O49" s="110"/>
      <c r="P49" s="93"/>
    </row>
    <row r="50" spans="2:16" ht="15.5" x14ac:dyDescent="0.35">
      <c r="B50" s="88"/>
      <c r="C50" s="301" t="s">
        <v>77</v>
      </c>
      <c r="D50" s="302"/>
      <c r="E50" s="302"/>
      <c r="F50" s="302"/>
      <c r="G50" s="302"/>
      <c r="H50" s="302"/>
      <c r="I50" s="302"/>
      <c r="J50" s="302"/>
      <c r="K50" s="302"/>
      <c r="L50" s="302"/>
      <c r="M50" s="302"/>
      <c r="N50" s="302"/>
      <c r="O50" s="303"/>
      <c r="P50" s="93"/>
    </row>
    <row r="51" spans="2:16" ht="12.75" customHeight="1" x14ac:dyDescent="0.25">
      <c r="B51" s="88"/>
      <c r="C51" s="304" t="s">
        <v>585</v>
      </c>
      <c r="D51" s="305"/>
      <c r="E51" s="305"/>
      <c r="F51" s="305"/>
      <c r="G51" s="305"/>
      <c r="H51" s="305"/>
      <c r="I51" s="305"/>
      <c r="J51" s="305"/>
      <c r="K51" s="305"/>
      <c r="L51" s="305"/>
      <c r="M51" s="305"/>
      <c r="N51" s="305"/>
      <c r="O51" s="306"/>
      <c r="P51" s="93"/>
    </row>
    <row r="52" spans="2:16" ht="12.75" customHeight="1" x14ac:dyDescent="0.25">
      <c r="B52" s="88"/>
      <c r="C52" s="304"/>
      <c r="D52" s="305"/>
      <c r="E52" s="305"/>
      <c r="F52" s="305"/>
      <c r="G52" s="305"/>
      <c r="H52" s="305"/>
      <c r="I52" s="305"/>
      <c r="J52" s="305"/>
      <c r="K52" s="305"/>
      <c r="L52" s="305"/>
      <c r="M52" s="305"/>
      <c r="N52" s="305"/>
      <c r="O52" s="306"/>
      <c r="P52" s="93"/>
    </row>
    <row r="53" spans="2:16" ht="12.75" customHeight="1" x14ac:dyDescent="0.25">
      <c r="B53" s="88"/>
      <c r="C53" s="304"/>
      <c r="D53" s="305"/>
      <c r="E53" s="305"/>
      <c r="F53" s="305"/>
      <c r="G53" s="305"/>
      <c r="H53" s="305"/>
      <c r="I53" s="305"/>
      <c r="J53" s="305"/>
      <c r="K53" s="305"/>
      <c r="L53" s="305"/>
      <c r="M53" s="305"/>
      <c r="N53" s="305"/>
      <c r="O53" s="306"/>
      <c r="P53" s="93"/>
    </row>
    <row r="54" spans="2:16" ht="12.75" customHeight="1" x14ac:dyDescent="0.25">
      <c r="B54" s="88"/>
      <c r="C54" s="304"/>
      <c r="D54" s="305"/>
      <c r="E54" s="305"/>
      <c r="F54" s="305"/>
      <c r="G54" s="305"/>
      <c r="H54" s="305"/>
      <c r="I54" s="305"/>
      <c r="J54" s="305"/>
      <c r="K54" s="305"/>
      <c r="L54" s="305"/>
      <c r="M54" s="305"/>
      <c r="N54" s="305"/>
      <c r="O54" s="306"/>
      <c r="P54" s="93"/>
    </row>
    <row r="55" spans="2:16" ht="12.75" customHeight="1" x14ac:dyDescent="0.25">
      <c r="B55" s="88"/>
      <c r="C55" s="304"/>
      <c r="D55" s="305"/>
      <c r="E55" s="305"/>
      <c r="F55" s="305"/>
      <c r="G55" s="305"/>
      <c r="H55" s="305"/>
      <c r="I55" s="305"/>
      <c r="J55" s="305"/>
      <c r="K55" s="305"/>
      <c r="L55" s="305"/>
      <c r="M55" s="305"/>
      <c r="N55" s="305"/>
      <c r="O55" s="306"/>
      <c r="P55" s="93"/>
    </row>
    <row r="56" spans="2:16" ht="12.75" customHeight="1" x14ac:dyDescent="0.25">
      <c r="B56" s="88"/>
      <c r="C56" s="304"/>
      <c r="D56" s="305"/>
      <c r="E56" s="305"/>
      <c r="F56" s="305"/>
      <c r="G56" s="305"/>
      <c r="H56" s="305"/>
      <c r="I56" s="305"/>
      <c r="J56" s="305"/>
      <c r="K56" s="305"/>
      <c r="L56" s="305"/>
      <c r="M56" s="305"/>
      <c r="N56" s="305"/>
      <c r="O56" s="306"/>
      <c r="P56" s="93"/>
    </row>
    <row r="57" spans="2:16" ht="12.75" customHeight="1" x14ac:dyDescent="0.25">
      <c r="B57" s="88"/>
      <c r="C57" s="304"/>
      <c r="D57" s="305"/>
      <c r="E57" s="305"/>
      <c r="F57" s="305"/>
      <c r="G57" s="305"/>
      <c r="H57" s="305"/>
      <c r="I57" s="305"/>
      <c r="J57" s="305"/>
      <c r="K57" s="305"/>
      <c r="L57" s="305"/>
      <c r="M57" s="305"/>
      <c r="N57" s="305"/>
      <c r="O57" s="306"/>
      <c r="P57" s="93"/>
    </row>
    <row r="58" spans="2:16" ht="12.75" customHeight="1" x14ac:dyDescent="0.25">
      <c r="B58" s="88"/>
      <c r="C58" s="304"/>
      <c r="D58" s="305"/>
      <c r="E58" s="305"/>
      <c r="F58" s="305"/>
      <c r="G58" s="305"/>
      <c r="H58" s="305"/>
      <c r="I58" s="305"/>
      <c r="J58" s="305"/>
      <c r="K58" s="305"/>
      <c r="L58" s="305"/>
      <c r="M58" s="305"/>
      <c r="N58" s="305"/>
      <c r="O58" s="306"/>
      <c r="P58" s="93"/>
    </row>
    <row r="59" spans="2:16" ht="12.75" customHeight="1" x14ac:dyDescent="0.25">
      <c r="B59" s="88"/>
      <c r="C59" s="304"/>
      <c r="D59" s="305"/>
      <c r="E59" s="305"/>
      <c r="F59" s="305"/>
      <c r="G59" s="305"/>
      <c r="H59" s="305"/>
      <c r="I59" s="305"/>
      <c r="J59" s="305"/>
      <c r="K59" s="305"/>
      <c r="L59" s="305"/>
      <c r="M59" s="305"/>
      <c r="N59" s="305"/>
      <c r="O59" s="306"/>
      <c r="P59" s="93"/>
    </row>
    <row r="60" spans="2:16" ht="5.25" customHeight="1" x14ac:dyDescent="0.25">
      <c r="B60" s="88"/>
      <c r="C60" s="118"/>
      <c r="D60" s="119"/>
      <c r="E60" s="119"/>
      <c r="F60" s="119"/>
      <c r="G60" s="119"/>
      <c r="H60" s="119"/>
      <c r="I60" s="119"/>
      <c r="J60" s="119"/>
      <c r="K60" s="119"/>
      <c r="L60" s="119"/>
      <c r="M60" s="119"/>
      <c r="N60" s="119"/>
      <c r="O60" s="120"/>
      <c r="P60" s="93"/>
    </row>
    <row r="61" spans="2:16" ht="14" x14ac:dyDescent="0.3">
      <c r="B61" s="88"/>
      <c r="C61" s="121"/>
      <c r="E61" s="122" t="s">
        <v>91</v>
      </c>
      <c r="F61" s="292"/>
      <c r="G61" s="293"/>
      <c r="H61" s="294"/>
      <c r="I61" s="122" t="s">
        <v>78</v>
      </c>
      <c r="J61" s="292"/>
      <c r="K61" s="293"/>
      <c r="L61" s="294"/>
      <c r="M61" s="122" t="s">
        <v>79</v>
      </c>
      <c r="N61" s="137"/>
      <c r="O61" s="123"/>
      <c r="P61" s="93"/>
    </row>
    <row r="62" spans="2:16" ht="14" x14ac:dyDescent="0.3">
      <c r="B62" s="88"/>
      <c r="C62" s="121"/>
      <c r="E62" s="122" t="s">
        <v>92</v>
      </c>
      <c r="F62" s="292"/>
      <c r="G62" s="293"/>
      <c r="H62" s="294"/>
      <c r="I62" s="122" t="s">
        <v>78</v>
      </c>
      <c r="J62" s="292"/>
      <c r="K62" s="293"/>
      <c r="L62" s="294"/>
      <c r="M62" s="122" t="s">
        <v>79</v>
      </c>
      <c r="N62" s="137"/>
      <c r="O62" s="123"/>
      <c r="P62" s="93"/>
    </row>
    <row r="63" spans="2:16" x14ac:dyDescent="0.25">
      <c r="B63" s="88"/>
      <c r="C63" s="124"/>
      <c r="D63" s="125"/>
      <c r="E63" s="125"/>
      <c r="F63" s="125"/>
      <c r="G63" s="125"/>
      <c r="H63" s="125"/>
      <c r="I63" s="125"/>
      <c r="J63" s="125"/>
      <c r="K63" s="125"/>
      <c r="L63" s="125"/>
      <c r="M63" s="125"/>
      <c r="N63" s="125"/>
      <c r="O63" s="126"/>
      <c r="P63" s="93"/>
    </row>
    <row r="64" spans="2:16" ht="13" thickBot="1" x14ac:dyDescent="0.3">
      <c r="B64" s="127"/>
      <c r="C64" s="128"/>
      <c r="D64" s="128"/>
      <c r="E64" s="128"/>
      <c r="F64" s="128"/>
      <c r="G64" s="128"/>
      <c r="H64" s="128"/>
      <c r="I64" s="128"/>
      <c r="J64" s="128"/>
      <c r="K64" s="128"/>
      <c r="L64" s="128"/>
      <c r="M64" s="128"/>
      <c r="N64" s="128"/>
      <c r="O64" s="128"/>
      <c r="P64" s="129"/>
    </row>
    <row r="65" ht="8.25" customHeight="1" x14ac:dyDescent="0.25"/>
  </sheetData>
  <sheetProtection sheet="1" selectLockedCells="1"/>
  <mergeCells count="45">
    <mergeCell ref="L14:O17"/>
    <mergeCell ref="B2:B3"/>
    <mergeCell ref="I6:O6"/>
    <mergeCell ref="C2:P2"/>
    <mergeCell ref="C3:P3"/>
    <mergeCell ref="C13:G13"/>
    <mergeCell ref="C8:G8"/>
    <mergeCell ref="C9:G9"/>
    <mergeCell ref="C10:G10"/>
    <mergeCell ref="C11:G11"/>
    <mergeCell ref="C12:G12"/>
    <mergeCell ref="J62:L62"/>
    <mergeCell ref="L36:N38"/>
    <mergeCell ref="L39:N39"/>
    <mergeCell ref="K45:N47"/>
    <mergeCell ref="C42:H42"/>
    <mergeCell ref="C43:H43"/>
    <mergeCell ref="F61:H61"/>
    <mergeCell ref="F62:H62"/>
    <mergeCell ref="C50:O50"/>
    <mergeCell ref="C51:O59"/>
    <mergeCell ref="J61:L61"/>
    <mergeCell ref="C45:H45"/>
    <mergeCell ref="C44:H44"/>
    <mergeCell ref="C46:H46"/>
    <mergeCell ref="L40:N44"/>
    <mergeCell ref="C40:H40"/>
    <mergeCell ref="C23:H23"/>
    <mergeCell ref="C24:H24"/>
    <mergeCell ref="C31:H31"/>
    <mergeCell ref="C20:H20"/>
    <mergeCell ref="C19:H19"/>
    <mergeCell ref="C22:H22"/>
    <mergeCell ref="C21:H21"/>
    <mergeCell ref="C41:H41"/>
    <mergeCell ref="L24:O34"/>
    <mergeCell ref="C25:H25"/>
    <mergeCell ref="C26:H26"/>
    <mergeCell ref="C27:H27"/>
    <mergeCell ref="C28:H28"/>
    <mergeCell ref="C29:H29"/>
    <mergeCell ref="C30:H30"/>
    <mergeCell ref="C34:H34"/>
    <mergeCell ref="C32:H32"/>
    <mergeCell ref="C33:H33"/>
  </mergeCells>
  <phoneticPr fontId="25" type="noConversion"/>
  <conditionalFormatting sqref="I6:O6">
    <cfRule type="containsErrors" dxfId="9" priority="1" stopIfTrue="1">
      <formula>ISERROR(I6)</formula>
    </cfRule>
  </conditionalFormatting>
  <hyperlinks>
    <hyperlink ref="L39" r:id="rId1" display="finance.schools@schoolschoice.org" xr:uid="{00000000-0004-0000-0100-000000000000}"/>
    <hyperlink ref="L39:N39" r:id="rId2" display="sat@suffolk.gov.uk" xr:uid="{00000000-0004-0000-0100-000001000000}"/>
  </hyperlinks>
  <pageMargins left="0.75" right="0.75" top="1" bottom="1" header="0.5" footer="0.5"/>
  <pageSetup paperSize="9" scale="6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104" r:id="rId6" name="Check Box 8">
              <controlPr defaultSize="0" autoFill="0" autoLine="0" autoPict="0">
                <anchor moveWithCells="1" sizeWithCells="1">
                  <from>
                    <xdr:col>10</xdr:col>
                    <xdr:colOff>565150</xdr:colOff>
                    <xdr:row>19</xdr:row>
                    <xdr:rowOff>19050</xdr:rowOff>
                  </from>
                  <to>
                    <xdr:col>14</xdr:col>
                    <xdr:colOff>222250</xdr:colOff>
                    <xdr:row>20</xdr:row>
                    <xdr:rowOff>76200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sizeWithCells="1">
                  <from>
                    <xdr:col>10</xdr:col>
                    <xdr:colOff>565150</xdr:colOff>
                    <xdr:row>20</xdr:row>
                    <xdr:rowOff>19050</xdr:rowOff>
                  </from>
                  <to>
                    <xdr:col>13</xdr:col>
                    <xdr:colOff>381000</xdr:colOff>
                    <xdr:row>21</xdr:row>
                    <xdr:rowOff>76200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sizeWithCells="1">
                  <from>
                    <xdr:col>10</xdr:col>
                    <xdr:colOff>565150</xdr:colOff>
                    <xdr:row>21</xdr:row>
                    <xdr:rowOff>38100</xdr:rowOff>
                  </from>
                  <to>
                    <xdr:col>13</xdr:col>
                    <xdr:colOff>565150</xdr:colOff>
                    <xdr:row>22</xdr:row>
                    <xdr:rowOff>95250</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sizeWithCells="1">
                  <from>
                    <xdr:col>10</xdr:col>
                    <xdr:colOff>565150</xdr:colOff>
                    <xdr:row>7</xdr:row>
                    <xdr:rowOff>285750</xdr:rowOff>
                  </from>
                  <to>
                    <xdr:col>14</xdr:col>
                    <xdr:colOff>222250</xdr:colOff>
                    <xdr:row>8</xdr:row>
                    <xdr:rowOff>120650</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sizeWithCells="1">
                  <from>
                    <xdr:col>10</xdr:col>
                    <xdr:colOff>565150</xdr:colOff>
                    <xdr:row>8</xdr:row>
                    <xdr:rowOff>50800</xdr:rowOff>
                  </from>
                  <to>
                    <xdr:col>12</xdr:col>
                    <xdr:colOff>800100</xdr:colOff>
                    <xdr:row>9</xdr:row>
                    <xdr:rowOff>139700</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sizeWithCells="1">
                  <from>
                    <xdr:col>10</xdr:col>
                    <xdr:colOff>565150</xdr:colOff>
                    <xdr:row>10</xdr:row>
                    <xdr:rowOff>120650</xdr:rowOff>
                  </from>
                  <to>
                    <xdr:col>12</xdr:col>
                    <xdr:colOff>279400</xdr:colOff>
                    <xdr:row>12</xdr:row>
                    <xdr:rowOff>12700</xdr:rowOff>
                  </to>
                </anchor>
              </controlPr>
            </control>
          </mc:Choice>
        </mc:AlternateContent>
        <mc:AlternateContent xmlns:mc="http://schemas.openxmlformats.org/markup-compatibility/2006">
          <mc:Choice Requires="x14">
            <control shapeId="4101" r:id="rId12" name="Check Box 5">
              <controlPr defaultSize="0" autoFill="0" autoLine="0" autoPict="0">
                <anchor moveWithCells="1" sizeWithCells="1">
                  <from>
                    <xdr:col>10</xdr:col>
                    <xdr:colOff>565150</xdr:colOff>
                    <xdr:row>9</xdr:row>
                    <xdr:rowOff>95250</xdr:rowOff>
                  </from>
                  <to>
                    <xdr:col>13</xdr:col>
                    <xdr:colOff>565150</xdr:colOff>
                    <xdr:row>10</xdr:row>
                    <xdr:rowOff>177800</xdr:rowOff>
                  </to>
                </anchor>
              </controlPr>
            </control>
          </mc:Choice>
        </mc:AlternateContent>
        <mc:AlternateContent xmlns:mc="http://schemas.openxmlformats.org/markup-compatibility/2006">
          <mc:Choice Requires="x14">
            <control shapeId="4102" r:id="rId13" name="Check Box 6">
              <controlPr defaultSize="0" autoFill="0" autoLine="0" autoPict="0">
                <anchor moveWithCells="1" sizeWithCells="1">
                  <from>
                    <xdr:col>10</xdr:col>
                    <xdr:colOff>565150</xdr:colOff>
                    <xdr:row>11</xdr:row>
                    <xdr:rowOff>133350</xdr:rowOff>
                  </from>
                  <to>
                    <xdr:col>13</xdr:col>
                    <xdr:colOff>146050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99"/>
  <sheetViews>
    <sheetView topLeftCell="A171" workbookViewId="0">
      <selection activeCell="A2" sqref="A2:A199"/>
    </sheetView>
  </sheetViews>
  <sheetFormatPr defaultColWidth="9.1796875" defaultRowHeight="12.5" x14ac:dyDescent="0.25"/>
  <cols>
    <col min="1" max="1" width="13.81640625" style="148" bestFit="1" customWidth="1"/>
    <col min="2" max="3" width="49.26953125" style="148" bestFit="1" customWidth="1"/>
    <col min="4" max="16384" width="9.1796875" style="148"/>
  </cols>
  <sheetData>
    <row r="1" spans="1:3" ht="13" thickBot="1" x14ac:dyDescent="0.3">
      <c r="A1" s="148" t="s">
        <v>37</v>
      </c>
      <c r="B1" s="148" t="s">
        <v>110</v>
      </c>
      <c r="C1" s="148" t="s">
        <v>111</v>
      </c>
    </row>
    <row r="2" spans="1:3" x14ac:dyDescent="0.25">
      <c r="A2" s="149" t="s">
        <v>109</v>
      </c>
      <c r="B2" s="150" t="s">
        <v>112</v>
      </c>
      <c r="C2" s="151" t="s">
        <v>112</v>
      </c>
    </row>
    <row r="3" spans="1:3" x14ac:dyDescent="0.25">
      <c r="A3" s="152" t="s">
        <v>113</v>
      </c>
      <c r="B3" s="153" t="s">
        <v>114</v>
      </c>
      <c r="C3" s="154" t="s">
        <v>114</v>
      </c>
    </row>
    <row r="4" spans="1:3" x14ac:dyDescent="0.25">
      <c r="A4" s="152" t="s">
        <v>115</v>
      </c>
      <c r="B4" s="153" t="s">
        <v>116</v>
      </c>
      <c r="C4" s="154" t="s">
        <v>116</v>
      </c>
    </row>
    <row r="5" spans="1:3" x14ac:dyDescent="0.25">
      <c r="A5" s="152" t="s">
        <v>117</v>
      </c>
      <c r="B5" s="153" t="s">
        <v>118</v>
      </c>
      <c r="C5" s="154" t="s">
        <v>118</v>
      </c>
    </row>
    <row r="6" spans="1:3" x14ac:dyDescent="0.25">
      <c r="A6" s="152" t="s">
        <v>119</v>
      </c>
      <c r="B6" s="153" t="s">
        <v>120</v>
      </c>
      <c r="C6" s="154" t="s">
        <v>120</v>
      </c>
    </row>
    <row r="7" spans="1:3" x14ac:dyDescent="0.25">
      <c r="A7" s="152" t="s">
        <v>121</v>
      </c>
      <c r="B7" s="153" t="s">
        <v>122</v>
      </c>
      <c r="C7" s="154" t="s">
        <v>122</v>
      </c>
    </row>
    <row r="8" spans="1:3" x14ac:dyDescent="0.25">
      <c r="A8" s="152" t="s">
        <v>123</v>
      </c>
      <c r="B8" s="153" t="s">
        <v>124</v>
      </c>
      <c r="C8" s="154" t="s">
        <v>124</v>
      </c>
    </row>
    <row r="9" spans="1:3" x14ac:dyDescent="0.25">
      <c r="A9" s="152" t="s">
        <v>125</v>
      </c>
      <c r="B9" s="153" t="s">
        <v>126</v>
      </c>
      <c r="C9" s="154" t="s">
        <v>126</v>
      </c>
    </row>
    <row r="10" spans="1:3" x14ac:dyDescent="0.25">
      <c r="A10" s="152" t="s">
        <v>127</v>
      </c>
      <c r="B10" s="153" t="s">
        <v>128</v>
      </c>
      <c r="C10" s="154" t="s">
        <v>128</v>
      </c>
    </row>
    <row r="11" spans="1:3" x14ac:dyDescent="0.25">
      <c r="A11" s="152" t="s">
        <v>129</v>
      </c>
      <c r="B11" s="153" t="s">
        <v>130</v>
      </c>
      <c r="C11" s="154" t="s">
        <v>130</v>
      </c>
    </row>
    <row r="12" spans="1:3" x14ac:dyDescent="0.25">
      <c r="A12" s="152" t="s">
        <v>131</v>
      </c>
      <c r="B12" s="153" t="s">
        <v>132</v>
      </c>
      <c r="C12" s="154" t="s">
        <v>132</v>
      </c>
    </row>
    <row r="13" spans="1:3" x14ac:dyDescent="0.25">
      <c r="A13" s="152" t="s">
        <v>133</v>
      </c>
      <c r="B13" s="153" t="s">
        <v>134</v>
      </c>
      <c r="C13" s="154" t="s">
        <v>134</v>
      </c>
    </row>
    <row r="14" spans="1:3" x14ac:dyDescent="0.25">
      <c r="A14" s="152" t="s">
        <v>135</v>
      </c>
      <c r="B14" s="153" t="s">
        <v>136</v>
      </c>
      <c r="C14" s="154" t="s">
        <v>136</v>
      </c>
    </row>
    <row r="15" spans="1:3" x14ac:dyDescent="0.25">
      <c r="A15" s="152" t="s">
        <v>137</v>
      </c>
      <c r="B15" s="153" t="s">
        <v>138</v>
      </c>
      <c r="C15" s="154" t="s">
        <v>138</v>
      </c>
    </row>
    <row r="16" spans="1:3" x14ac:dyDescent="0.25">
      <c r="A16" s="152" t="s">
        <v>139</v>
      </c>
      <c r="B16" s="153" t="s">
        <v>140</v>
      </c>
      <c r="C16" s="154" t="s">
        <v>140</v>
      </c>
    </row>
    <row r="17" spans="1:3" x14ac:dyDescent="0.25">
      <c r="A17" s="152" t="s">
        <v>141</v>
      </c>
      <c r="B17" s="153" t="s">
        <v>142</v>
      </c>
      <c r="C17" s="154" t="s">
        <v>142</v>
      </c>
    </row>
    <row r="18" spans="1:3" x14ac:dyDescent="0.25">
      <c r="A18" s="152" t="s">
        <v>143</v>
      </c>
      <c r="B18" s="153" t="s">
        <v>144</v>
      </c>
      <c r="C18" s="154" t="s">
        <v>144</v>
      </c>
    </row>
    <row r="19" spans="1:3" x14ac:dyDescent="0.25">
      <c r="A19" s="152" t="s">
        <v>145</v>
      </c>
      <c r="B19" s="153" t="s">
        <v>146</v>
      </c>
      <c r="C19" s="154" t="s">
        <v>146</v>
      </c>
    </row>
    <row r="20" spans="1:3" x14ac:dyDescent="0.25">
      <c r="A20" s="152" t="s">
        <v>147</v>
      </c>
      <c r="B20" s="153" t="s">
        <v>148</v>
      </c>
      <c r="C20" s="154" t="s">
        <v>148</v>
      </c>
    </row>
    <row r="21" spans="1:3" x14ac:dyDescent="0.25">
      <c r="A21" s="152" t="s">
        <v>149</v>
      </c>
      <c r="B21" s="153" t="s">
        <v>150</v>
      </c>
      <c r="C21" s="154" t="s">
        <v>150</v>
      </c>
    </row>
    <row r="22" spans="1:3" x14ac:dyDescent="0.25">
      <c r="A22" s="152" t="s">
        <v>151</v>
      </c>
      <c r="B22" s="153" t="s">
        <v>152</v>
      </c>
      <c r="C22" s="154" t="s">
        <v>152</v>
      </c>
    </row>
    <row r="23" spans="1:3" x14ac:dyDescent="0.25">
      <c r="A23" s="152" t="s">
        <v>153</v>
      </c>
      <c r="B23" s="153" t="s">
        <v>154</v>
      </c>
      <c r="C23" s="154" t="s">
        <v>154</v>
      </c>
    </row>
    <row r="24" spans="1:3" x14ac:dyDescent="0.25">
      <c r="A24" s="152" t="s">
        <v>155</v>
      </c>
      <c r="B24" s="153" t="s">
        <v>156</v>
      </c>
      <c r="C24" s="154" t="s">
        <v>156</v>
      </c>
    </row>
    <row r="25" spans="1:3" x14ac:dyDescent="0.25">
      <c r="A25" s="152" t="s">
        <v>157</v>
      </c>
      <c r="B25" s="153" t="s">
        <v>158</v>
      </c>
      <c r="C25" s="154" t="s">
        <v>158</v>
      </c>
    </row>
    <row r="26" spans="1:3" x14ac:dyDescent="0.25">
      <c r="A26" s="152" t="s">
        <v>159</v>
      </c>
      <c r="B26" s="153" t="s">
        <v>160</v>
      </c>
      <c r="C26" s="154" t="s">
        <v>160</v>
      </c>
    </row>
    <row r="27" spans="1:3" x14ac:dyDescent="0.25">
      <c r="A27" s="152" t="s">
        <v>161</v>
      </c>
      <c r="B27" s="153" t="s">
        <v>162</v>
      </c>
      <c r="C27" s="154" t="s">
        <v>162</v>
      </c>
    </row>
    <row r="28" spans="1:3" x14ac:dyDescent="0.25">
      <c r="A28" s="152" t="s">
        <v>163</v>
      </c>
      <c r="B28" s="153" t="s">
        <v>164</v>
      </c>
      <c r="C28" s="154" t="s">
        <v>164</v>
      </c>
    </row>
    <row r="29" spans="1:3" x14ac:dyDescent="0.25">
      <c r="A29" s="152" t="s">
        <v>165</v>
      </c>
      <c r="B29" s="153" t="s">
        <v>166</v>
      </c>
      <c r="C29" s="154" t="s">
        <v>166</v>
      </c>
    </row>
    <row r="30" spans="1:3" x14ac:dyDescent="0.25">
      <c r="A30" s="152" t="s">
        <v>167</v>
      </c>
      <c r="B30" s="153" t="s">
        <v>168</v>
      </c>
      <c r="C30" s="154" t="s">
        <v>168</v>
      </c>
    </row>
    <row r="31" spans="1:3" x14ac:dyDescent="0.25">
      <c r="A31" s="152" t="s">
        <v>169</v>
      </c>
      <c r="B31" s="153" t="s">
        <v>170</v>
      </c>
      <c r="C31" s="154" t="s">
        <v>170</v>
      </c>
    </row>
    <row r="32" spans="1:3" x14ac:dyDescent="0.25">
      <c r="A32" s="152" t="s">
        <v>171</v>
      </c>
      <c r="B32" s="153" t="s">
        <v>172</v>
      </c>
      <c r="C32" s="154" t="s">
        <v>172</v>
      </c>
    </row>
    <row r="33" spans="1:3" x14ac:dyDescent="0.25">
      <c r="A33" s="152" t="s">
        <v>173</v>
      </c>
      <c r="B33" s="153" t="s">
        <v>174</v>
      </c>
      <c r="C33" s="154" t="s">
        <v>174</v>
      </c>
    </row>
    <row r="34" spans="1:3" x14ac:dyDescent="0.25">
      <c r="A34" s="152" t="s">
        <v>175</v>
      </c>
      <c r="B34" s="153" t="s">
        <v>176</v>
      </c>
      <c r="C34" s="154" t="s">
        <v>176</v>
      </c>
    </row>
    <row r="35" spans="1:3" x14ac:dyDescent="0.25">
      <c r="A35" s="152" t="s">
        <v>177</v>
      </c>
      <c r="B35" s="153" t="s">
        <v>178</v>
      </c>
      <c r="C35" s="154" t="s">
        <v>178</v>
      </c>
    </row>
    <row r="36" spans="1:3" x14ac:dyDescent="0.25">
      <c r="A36" s="152" t="s">
        <v>179</v>
      </c>
      <c r="B36" s="153" t="s">
        <v>180</v>
      </c>
      <c r="C36" s="154" t="s">
        <v>180</v>
      </c>
    </row>
    <row r="37" spans="1:3" x14ac:dyDescent="0.25">
      <c r="A37" s="152" t="s">
        <v>181</v>
      </c>
      <c r="B37" s="153" t="s">
        <v>182</v>
      </c>
      <c r="C37" s="154" t="s">
        <v>182</v>
      </c>
    </row>
    <row r="38" spans="1:3" x14ac:dyDescent="0.25">
      <c r="A38" s="152" t="s">
        <v>183</v>
      </c>
      <c r="B38" s="153" t="s">
        <v>184</v>
      </c>
      <c r="C38" s="154" t="s">
        <v>184</v>
      </c>
    </row>
    <row r="39" spans="1:3" x14ac:dyDescent="0.25">
      <c r="A39" s="152" t="s">
        <v>185</v>
      </c>
      <c r="B39" s="153" t="s">
        <v>186</v>
      </c>
      <c r="C39" s="154" t="s">
        <v>186</v>
      </c>
    </row>
    <row r="40" spans="1:3" x14ac:dyDescent="0.25">
      <c r="A40" s="152" t="s">
        <v>187</v>
      </c>
      <c r="B40" s="153" t="s">
        <v>188</v>
      </c>
      <c r="C40" s="154" t="s">
        <v>188</v>
      </c>
    </row>
    <row r="41" spans="1:3" x14ac:dyDescent="0.25">
      <c r="A41" s="152" t="s">
        <v>189</v>
      </c>
      <c r="B41" s="153" t="s">
        <v>190</v>
      </c>
      <c r="C41" s="154" t="s">
        <v>190</v>
      </c>
    </row>
    <row r="42" spans="1:3" x14ac:dyDescent="0.25">
      <c r="A42" s="152" t="s">
        <v>191</v>
      </c>
      <c r="B42" s="153" t="s">
        <v>192</v>
      </c>
      <c r="C42" s="154" t="s">
        <v>192</v>
      </c>
    </row>
    <row r="43" spans="1:3" x14ac:dyDescent="0.25">
      <c r="A43" s="152" t="s">
        <v>193</v>
      </c>
      <c r="B43" s="153" t="s">
        <v>194</v>
      </c>
      <c r="C43" s="154" t="s">
        <v>194</v>
      </c>
    </row>
    <row r="44" spans="1:3" x14ac:dyDescent="0.25">
      <c r="A44" s="152" t="s">
        <v>195</v>
      </c>
      <c r="B44" s="153" t="s">
        <v>196</v>
      </c>
      <c r="C44" s="154" t="s">
        <v>196</v>
      </c>
    </row>
    <row r="45" spans="1:3" x14ac:dyDescent="0.25">
      <c r="A45" s="152" t="s">
        <v>197</v>
      </c>
      <c r="B45" s="153" t="s">
        <v>198</v>
      </c>
      <c r="C45" s="154" t="s">
        <v>198</v>
      </c>
    </row>
    <row r="46" spans="1:3" x14ac:dyDescent="0.25">
      <c r="A46" s="152" t="s">
        <v>199</v>
      </c>
      <c r="B46" s="153" t="s">
        <v>200</v>
      </c>
      <c r="C46" s="154" t="s">
        <v>200</v>
      </c>
    </row>
    <row r="47" spans="1:3" x14ac:dyDescent="0.25">
      <c r="A47" s="152" t="s">
        <v>201</v>
      </c>
      <c r="B47" s="153" t="s">
        <v>202</v>
      </c>
      <c r="C47" s="154" t="s">
        <v>202</v>
      </c>
    </row>
    <row r="48" spans="1:3" x14ac:dyDescent="0.25">
      <c r="A48" s="152" t="s">
        <v>203</v>
      </c>
      <c r="B48" s="174" t="s">
        <v>525</v>
      </c>
      <c r="C48" s="174" t="s">
        <v>525</v>
      </c>
    </row>
    <row r="49" spans="1:3" x14ac:dyDescent="0.25">
      <c r="A49" s="152" t="s">
        <v>204</v>
      </c>
      <c r="B49" s="153" t="s">
        <v>205</v>
      </c>
      <c r="C49" s="154" t="s">
        <v>205</v>
      </c>
    </row>
    <row r="50" spans="1:3" x14ac:dyDescent="0.25">
      <c r="A50" s="152" t="s">
        <v>206</v>
      </c>
      <c r="B50" s="153" t="s">
        <v>207</v>
      </c>
      <c r="C50" s="154" t="s">
        <v>207</v>
      </c>
    </row>
    <row r="51" spans="1:3" x14ac:dyDescent="0.25">
      <c r="A51" s="152" t="s">
        <v>208</v>
      </c>
      <c r="B51" s="153" t="s">
        <v>209</v>
      </c>
      <c r="C51" s="154" t="s">
        <v>209</v>
      </c>
    </row>
    <row r="52" spans="1:3" x14ac:dyDescent="0.25">
      <c r="A52" s="152" t="s">
        <v>210</v>
      </c>
      <c r="B52" s="153" t="s">
        <v>211</v>
      </c>
      <c r="C52" s="154" t="s">
        <v>211</v>
      </c>
    </row>
    <row r="53" spans="1:3" x14ac:dyDescent="0.25">
      <c r="A53" s="152" t="s">
        <v>212</v>
      </c>
      <c r="B53" s="153" t="s">
        <v>213</v>
      </c>
      <c r="C53" s="154" t="s">
        <v>213</v>
      </c>
    </row>
    <row r="54" spans="1:3" x14ac:dyDescent="0.25">
      <c r="A54" s="152" t="s">
        <v>214</v>
      </c>
      <c r="B54" s="153" t="s">
        <v>215</v>
      </c>
      <c r="C54" s="154" t="s">
        <v>215</v>
      </c>
    </row>
    <row r="55" spans="1:3" x14ac:dyDescent="0.25">
      <c r="A55" s="152" t="s">
        <v>216</v>
      </c>
      <c r="B55" s="153" t="s">
        <v>217</v>
      </c>
      <c r="C55" s="154" t="s">
        <v>217</v>
      </c>
    </row>
    <row r="56" spans="1:3" x14ac:dyDescent="0.25">
      <c r="A56" s="152" t="s">
        <v>218</v>
      </c>
      <c r="B56" s="153" t="s">
        <v>219</v>
      </c>
      <c r="C56" s="154" t="s">
        <v>219</v>
      </c>
    </row>
    <row r="57" spans="1:3" x14ac:dyDescent="0.25">
      <c r="A57" s="152" t="s">
        <v>220</v>
      </c>
      <c r="B57" s="153" t="s">
        <v>221</v>
      </c>
      <c r="C57" s="154" t="s">
        <v>221</v>
      </c>
    </row>
    <row r="58" spans="1:3" x14ac:dyDescent="0.25">
      <c r="A58" s="152" t="s">
        <v>222</v>
      </c>
      <c r="B58" s="153" t="s">
        <v>223</v>
      </c>
      <c r="C58" s="154" t="s">
        <v>223</v>
      </c>
    </row>
    <row r="59" spans="1:3" x14ac:dyDescent="0.25">
      <c r="A59" s="152" t="s">
        <v>224</v>
      </c>
      <c r="B59" s="153" t="s">
        <v>225</v>
      </c>
      <c r="C59" s="154" t="s">
        <v>225</v>
      </c>
    </row>
    <row r="60" spans="1:3" x14ac:dyDescent="0.25">
      <c r="A60" s="152" t="s">
        <v>226</v>
      </c>
      <c r="B60" s="153" t="s">
        <v>227</v>
      </c>
      <c r="C60" s="154" t="s">
        <v>227</v>
      </c>
    </row>
    <row r="61" spans="1:3" x14ac:dyDescent="0.25">
      <c r="A61" s="152" t="s">
        <v>228</v>
      </c>
      <c r="B61" s="153" t="s">
        <v>229</v>
      </c>
      <c r="C61" s="154" t="s">
        <v>229</v>
      </c>
    </row>
    <row r="62" spans="1:3" x14ac:dyDescent="0.25">
      <c r="A62" s="152" t="s">
        <v>230</v>
      </c>
      <c r="B62" s="153" t="s">
        <v>231</v>
      </c>
      <c r="C62" s="154" t="s">
        <v>231</v>
      </c>
    </row>
    <row r="63" spans="1:3" x14ac:dyDescent="0.25">
      <c r="A63" s="152" t="s">
        <v>232</v>
      </c>
      <c r="B63" s="153" t="s">
        <v>233</v>
      </c>
      <c r="C63" s="154" t="s">
        <v>233</v>
      </c>
    </row>
    <row r="64" spans="1:3" x14ac:dyDescent="0.25">
      <c r="A64" s="152" t="s">
        <v>234</v>
      </c>
      <c r="B64" s="153" t="s">
        <v>235</v>
      </c>
      <c r="C64" s="154" t="s">
        <v>235</v>
      </c>
    </row>
    <row r="65" spans="1:3" x14ac:dyDescent="0.25">
      <c r="A65" s="152" t="s">
        <v>236</v>
      </c>
      <c r="B65" s="153" t="s">
        <v>237</v>
      </c>
      <c r="C65" s="154" t="s">
        <v>237</v>
      </c>
    </row>
    <row r="66" spans="1:3" x14ac:dyDescent="0.25">
      <c r="A66" s="152" t="s">
        <v>238</v>
      </c>
      <c r="B66" s="153" t="s">
        <v>239</v>
      </c>
      <c r="C66" s="154" t="s">
        <v>239</v>
      </c>
    </row>
    <row r="67" spans="1:3" x14ac:dyDescent="0.25">
      <c r="A67" s="152" t="s">
        <v>240</v>
      </c>
      <c r="B67" s="153" t="s">
        <v>241</v>
      </c>
      <c r="C67" s="154" t="s">
        <v>241</v>
      </c>
    </row>
    <row r="68" spans="1:3" x14ac:dyDescent="0.25">
      <c r="A68" s="152" t="s">
        <v>242</v>
      </c>
      <c r="B68" s="153" t="s">
        <v>243</v>
      </c>
      <c r="C68" s="154" t="s">
        <v>243</v>
      </c>
    </row>
    <row r="69" spans="1:3" x14ac:dyDescent="0.25">
      <c r="A69" s="152" t="s">
        <v>244</v>
      </c>
      <c r="B69" s="153" t="s">
        <v>245</v>
      </c>
      <c r="C69" s="154" t="s">
        <v>245</v>
      </c>
    </row>
    <row r="70" spans="1:3" x14ac:dyDescent="0.25">
      <c r="A70" s="152" t="s">
        <v>246</v>
      </c>
      <c r="B70" s="153" t="s">
        <v>247</v>
      </c>
      <c r="C70" s="154" t="s">
        <v>247</v>
      </c>
    </row>
    <row r="71" spans="1:3" x14ac:dyDescent="0.25">
      <c r="A71" s="152" t="s">
        <v>248</v>
      </c>
      <c r="B71" s="153" t="s">
        <v>249</v>
      </c>
      <c r="C71" s="154" t="s">
        <v>249</v>
      </c>
    </row>
    <row r="72" spans="1:3" x14ac:dyDescent="0.25">
      <c r="A72" s="152" t="s">
        <v>250</v>
      </c>
      <c r="B72" s="153" t="s">
        <v>251</v>
      </c>
      <c r="C72" s="154" t="s">
        <v>251</v>
      </c>
    </row>
    <row r="73" spans="1:3" x14ac:dyDescent="0.25">
      <c r="A73" s="152" t="s">
        <v>252</v>
      </c>
      <c r="B73" s="153" t="s">
        <v>253</v>
      </c>
      <c r="C73" s="154" t="s">
        <v>253</v>
      </c>
    </row>
    <row r="74" spans="1:3" x14ac:dyDescent="0.25">
      <c r="A74" s="152" t="s">
        <v>254</v>
      </c>
      <c r="B74" s="153" t="s">
        <v>255</v>
      </c>
      <c r="C74" s="154" t="s">
        <v>255</v>
      </c>
    </row>
    <row r="75" spans="1:3" x14ac:dyDescent="0.25">
      <c r="A75" s="152" t="s">
        <v>256</v>
      </c>
      <c r="B75" s="153" t="s">
        <v>257</v>
      </c>
      <c r="C75" s="154" t="s">
        <v>257</v>
      </c>
    </row>
    <row r="76" spans="1:3" x14ac:dyDescent="0.25">
      <c r="A76" s="152" t="s">
        <v>258</v>
      </c>
      <c r="B76" s="153" t="s">
        <v>259</v>
      </c>
      <c r="C76" s="154" t="s">
        <v>259</v>
      </c>
    </row>
    <row r="77" spans="1:3" x14ac:dyDescent="0.25">
      <c r="A77" s="152" t="s">
        <v>260</v>
      </c>
      <c r="B77" s="153" t="s">
        <v>261</v>
      </c>
      <c r="C77" s="154" t="s">
        <v>261</v>
      </c>
    </row>
    <row r="78" spans="1:3" x14ac:dyDescent="0.25">
      <c r="A78" s="152" t="s">
        <v>262</v>
      </c>
      <c r="B78" s="153" t="s">
        <v>263</v>
      </c>
      <c r="C78" s="154" t="s">
        <v>263</v>
      </c>
    </row>
    <row r="79" spans="1:3" x14ac:dyDescent="0.25">
      <c r="A79" s="152" t="s">
        <v>264</v>
      </c>
      <c r="B79" s="153" t="s">
        <v>265</v>
      </c>
      <c r="C79" s="154" t="s">
        <v>265</v>
      </c>
    </row>
    <row r="80" spans="1:3" x14ac:dyDescent="0.25">
      <c r="A80" s="152" t="s">
        <v>266</v>
      </c>
      <c r="B80" s="153" t="s">
        <v>267</v>
      </c>
      <c r="C80" s="154" t="s">
        <v>267</v>
      </c>
    </row>
    <row r="81" spans="1:3" x14ac:dyDescent="0.25">
      <c r="A81" s="152" t="s">
        <v>268</v>
      </c>
      <c r="B81" s="153" t="s">
        <v>269</v>
      </c>
      <c r="C81" s="154" t="s">
        <v>269</v>
      </c>
    </row>
    <row r="82" spans="1:3" x14ac:dyDescent="0.25">
      <c r="A82" s="152" t="s">
        <v>270</v>
      </c>
      <c r="B82" s="153" t="s">
        <v>271</v>
      </c>
      <c r="C82" s="154" t="s">
        <v>271</v>
      </c>
    </row>
    <row r="83" spans="1:3" x14ac:dyDescent="0.25">
      <c r="A83" s="152" t="s">
        <v>272</v>
      </c>
      <c r="B83" s="153" t="s">
        <v>273</v>
      </c>
      <c r="C83" s="154" t="s">
        <v>273</v>
      </c>
    </row>
    <row r="84" spans="1:3" x14ac:dyDescent="0.25">
      <c r="A84" s="152" t="s">
        <v>274</v>
      </c>
      <c r="B84" s="153" t="s">
        <v>275</v>
      </c>
      <c r="C84" s="154" t="s">
        <v>275</v>
      </c>
    </row>
    <row r="85" spans="1:3" x14ac:dyDescent="0.25">
      <c r="A85" s="152" t="s">
        <v>276</v>
      </c>
      <c r="B85" s="153" t="s">
        <v>277</v>
      </c>
      <c r="C85" s="154" t="s">
        <v>277</v>
      </c>
    </row>
    <row r="86" spans="1:3" x14ac:dyDescent="0.25">
      <c r="A86" s="152" t="s">
        <v>278</v>
      </c>
      <c r="B86" s="153" t="s">
        <v>279</v>
      </c>
      <c r="C86" s="154" t="s">
        <v>279</v>
      </c>
    </row>
    <row r="87" spans="1:3" x14ac:dyDescent="0.25">
      <c r="A87" s="152" t="s">
        <v>280</v>
      </c>
      <c r="B87" s="153" t="s">
        <v>281</v>
      </c>
      <c r="C87" s="154" t="s">
        <v>281</v>
      </c>
    </row>
    <row r="88" spans="1:3" x14ac:dyDescent="0.25">
      <c r="A88" s="152" t="s">
        <v>282</v>
      </c>
      <c r="B88" s="153" t="s">
        <v>283</v>
      </c>
      <c r="C88" s="154" t="s">
        <v>283</v>
      </c>
    </row>
    <row r="89" spans="1:3" x14ac:dyDescent="0.25">
      <c r="A89" s="152" t="s">
        <v>284</v>
      </c>
      <c r="B89" s="153" t="s">
        <v>285</v>
      </c>
      <c r="C89" s="154" t="s">
        <v>285</v>
      </c>
    </row>
    <row r="90" spans="1:3" x14ac:dyDescent="0.25">
      <c r="A90" s="152" t="s">
        <v>286</v>
      </c>
      <c r="B90" s="153" t="s">
        <v>287</v>
      </c>
      <c r="C90" s="154" t="s">
        <v>287</v>
      </c>
    </row>
    <row r="91" spans="1:3" x14ac:dyDescent="0.25">
      <c r="A91" s="152" t="s">
        <v>288</v>
      </c>
      <c r="B91" s="153" t="s">
        <v>289</v>
      </c>
      <c r="C91" s="154" t="s">
        <v>289</v>
      </c>
    </row>
    <row r="92" spans="1:3" x14ac:dyDescent="0.25">
      <c r="A92" s="152" t="s">
        <v>290</v>
      </c>
      <c r="B92" s="153" t="s">
        <v>291</v>
      </c>
      <c r="C92" s="154" t="s">
        <v>291</v>
      </c>
    </row>
    <row r="93" spans="1:3" x14ac:dyDescent="0.25">
      <c r="A93" s="152" t="s">
        <v>292</v>
      </c>
      <c r="B93" s="153" t="s">
        <v>293</v>
      </c>
      <c r="C93" s="154" t="s">
        <v>293</v>
      </c>
    </row>
    <row r="94" spans="1:3" x14ac:dyDescent="0.25">
      <c r="A94" s="152" t="s">
        <v>294</v>
      </c>
      <c r="B94" s="153" t="s">
        <v>295</v>
      </c>
      <c r="C94" s="154" t="s">
        <v>295</v>
      </c>
    </row>
    <row r="95" spans="1:3" x14ac:dyDescent="0.25">
      <c r="A95" s="152" t="s">
        <v>296</v>
      </c>
      <c r="B95" s="153" t="s">
        <v>297</v>
      </c>
      <c r="C95" s="154" t="s">
        <v>297</v>
      </c>
    </row>
    <row r="96" spans="1:3" x14ac:dyDescent="0.25">
      <c r="A96" s="152" t="s">
        <v>298</v>
      </c>
      <c r="B96" s="153" t="s">
        <v>299</v>
      </c>
      <c r="C96" s="154" t="s">
        <v>299</v>
      </c>
    </row>
    <row r="97" spans="1:3" x14ac:dyDescent="0.25">
      <c r="A97" s="152" t="s">
        <v>300</v>
      </c>
      <c r="B97" s="153" t="s">
        <v>301</v>
      </c>
      <c r="C97" s="154" t="s">
        <v>301</v>
      </c>
    </row>
    <row r="98" spans="1:3" x14ac:dyDescent="0.25">
      <c r="A98" s="152" t="s">
        <v>302</v>
      </c>
      <c r="B98" s="153" t="s">
        <v>303</v>
      </c>
      <c r="C98" s="154" t="s">
        <v>303</v>
      </c>
    </row>
    <row r="99" spans="1:3" x14ac:dyDescent="0.25">
      <c r="A99" s="152" t="s">
        <v>304</v>
      </c>
      <c r="B99" s="153" t="s">
        <v>305</v>
      </c>
      <c r="C99" s="154" t="s">
        <v>305</v>
      </c>
    </row>
    <row r="100" spans="1:3" x14ac:dyDescent="0.25">
      <c r="A100" s="152" t="s">
        <v>306</v>
      </c>
      <c r="B100" s="153" t="s">
        <v>307</v>
      </c>
      <c r="C100" s="154" t="s">
        <v>307</v>
      </c>
    </row>
    <row r="101" spans="1:3" x14ac:dyDescent="0.25">
      <c r="A101" s="152" t="s">
        <v>308</v>
      </c>
      <c r="B101" s="153" t="s">
        <v>309</v>
      </c>
      <c r="C101" s="154" t="s">
        <v>309</v>
      </c>
    </row>
    <row r="102" spans="1:3" x14ac:dyDescent="0.25">
      <c r="A102" s="152" t="s">
        <v>310</v>
      </c>
      <c r="B102" s="153" t="s">
        <v>311</v>
      </c>
      <c r="C102" s="154" t="s">
        <v>311</v>
      </c>
    </row>
    <row r="103" spans="1:3" x14ac:dyDescent="0.25">
      <c r="A103" s="152" t="s">
        <v>312</v>
      </c>
      <c r="B103" s="153" t="s">
        <v>313</v>
      </c>
      <c r="C103" s="154" t="s">
        <v>313</v>
      </c>
    </row>
    <row r="104" spans="1:3" x14ac:dyDescent="0.25">
      <c r="A104" s="152" t="s">
        <v>314</v>
      </c>
      <c r="B104" s="153" t="s">
        <v>315</v>
      </c>
      <c r="C104" s="154" t="s">
        <v>315</v>
      </c>
    </row>
    <row r="105" spans="1:3" x14ac:dyDescent="0.25">
      <c r="A105" s="152" t="s">
        <v>316</v>
      </c>
      <c r="B105" s="153" t="s">
        <v>317</v>
      </c>
      <c r="C105" s="154" t="s">
        <v>317</v>
      </c>
    </row>
    <row r="106" spans="1:3" x14ac:dyDescent="0.25">
      <c r="A106" s="152" t="s">
        <v>318</v>
      </c>
      <c r="B106" s="153" t="s">
        <v>319</v>
      </c>
      <c r="C106" s="154" t="s">
        <v>319</v>
      </c>
    </row>
    <row r="107" spans="1:3" x14ac:dyDescent="0.25">
      <c r="A107" s="152" t="s">
        <v>320</v>
      </c>
      <c r="B107" s="153" t="s">
        <v>321</v>
      </c>
      <c r="C107" s="154" t="s">
        <v>321</v>
      </c>
    </row>
    <row r="108" spans="1:3" x14ac:dyDescent="0.25">
      <c r="A108" s="152" t="s">
        <v>322</v>
      </c>
      <c r="B108" s="153" t="s">
        <v>323</v>
      </c>
      <c r="C108" s="154" t="s">
        <v>323</v>
      </c>
    </row>
    <row r="109" spans="1:3" x14ac:dyDescent="0.25">
      <c r="A109" s="152" t="s">
        <v>324</v>
      </c>
      <c r="B109" s="153" t="s">
        <v>325</v>
      </c>
      <c r="C109" s="154" t="s">
        <v>325</v>
      </c>
    </row>
    <row r="110" spans="1:3" x14ac:dyDescent="0.25">
      <c r="A110" s="152" t="s">
        <v>326</v>
      </c>
      <c r="B110" s="153" t="s">
        <v>327</v>
      </c>
      <c r="C110" s="154" t="s">
        <v>327</v>
      </c>
    </row>
    <row r="111" spans="1:3" x14ac:dyDescent="0.25">
      <c r="A111" s="152" t="s">
        <v>328</v>
      </c>
      <c r="B111" s="153" t="s">
        <v>329</v>
      </c>
      <c r="C111" s="154" t="s">
        <v>329</v>
      </c>
    </row>
    <row r="112" spans="1:3" x14ac:dyDescent="0.25">
      <c r="A112" s="152" t="s">
        <v>330</v>
      </c>
      <c r="B112" s="153" t="s">
        <v>331</v>
      </c>
      <c r="C112" s="154" t="s">
        <v>331</v>
      </c>
    </row>
    <row r="113" spans="1:3" x14ac:dyDescent="0.25">
      <c r="A113" s="152" t="s">
        <v>332</v>
      </c>
      <c r="B113" s="153" t="s">
        <v>333</v>
      </c>
      <c r="C113" s="154" t="s">
        <v>333</v>
      </c>
    </row>
    <row r="114" spans="1:3" x14ac:dyDescent="0.25">
      <c r="A114" s="152" t="s">
        <v>334</v>
      </c>
      <c r="B114" s="153" t="s">
        <v>335</v>
      </c>
      <c r="C114" s="154" t="s">
        <v>335</v>
      </c>
    </row>
    <row r="115" spans="1:3" x14ac:dyDescent="0.25">
      <c r="A115" s="152" t="s">
        <v>336</v>
      </c>
      <c r="B115" s="153" t="s">
        <v>337</v>
      </c>
      <c r="C115" s="154" t="s">
        <v>337</v>
      </c>
    </row>
    <row r="116" spans="1:3" x14ac:dyDescent="0.25">
      <c r="A116" s="152" t="s">
        <v>338</v>
      </c>
      <c r="B116" s="153" t="s">
        <v>339</v>
      </c>
      <c r="C116" s="154" t="s">
        <v>339</v>
      </c>
    </row>
    <row r="117" spans="1:3" x14ac:dyDescent="0.25">
      <c r="A117" s="152" t="s">
        <v>340</v>
      </c>
      <c r="B117" s="153" t="s">
        <v>341</v>
      </c>
      <c r="C117" s="154" t="s">
        <v>341</v>
      </c>
    </row>
    <row r="118" spans="1:3" x14ac:dyDescent="0.25">
      <c r="A118" s="152" t="s">
        <v>342</v>
      </c>
      <c r="B118" s="153" t="s">
        <v>343</v>
      </c>
      <c r="C118" s="154" t="s">
        <v>343</v>
      </c>
    </row>
    <row r="119" spans="1:3" x14ac:dyDescent="0.25">
      <c r="A119" s="152" t="s">
        <v>344</v>
      </c>
      <c r="B119" s="153" t="s">
        <v>345</v>
      </c>
      <c r="C119" s="154" t="s">
        <v>345</v>
      </c>
    </row>
    <row r="120" spans="1:3" x14ac:dyDescent="0.25">
      <c r="A120" s="152" t="s">
        <v>346</v>
      </c>
      <c r="B120" s="153" t="s">
        <v>347</v>
      </c>
      <c r="C120" s="154" t="s">
        <v>347</v>
      </c>
    </row>
    <row r="121" spans="1:3" x14ac:dyDescent="0.25">
      <c r="A121" s="152" t="s">
        <v>348</v>
      </c>
      <c r="B121" s="153" t="s">
        <v>349</v>
      </c>
      <c r="C121" s="154" t="s">
        <v>349</v>
      </c>
    </row>
    <row r="122" spans="1:3" x14ac:dyDescent="0.25">
      <c r="A122" s="152" t="s">
        <v>350</v>
      </c>
      <c r="B122" s="153" t="s">
        <v>351</v>
      </c>
      <c r="C122" s="154" t="s">
        <v>351</v>
      </c>
    </row>
    <row r="123" spans="1:3" x14ac:dyDescent="0.25">
      <c r="A123" s="152" t="s">
        <v>352</v>
      </c>
      <c r="B123" s="153" t="s">
        <v>353</v>
      </c>
      <c r="C123" s="154" t="s">
        <v>353</v>
      </c>
    </row>
    <row r="124" spans="1:3" x14ac:dyDescent="0.25">
      <c r="A124" s="152" t="s">
        <v>354</v>
      </c>
      <c r="B124" s="153" t="s">
        <v>355</v>
      </c>
      <c r="C124" s="154" t="s">
        <v>355</v>
      </c>
    </row>
    <row r="125" spans="1:3" x14ac:dyDescent="0.25">
      <c r="A125" s="152" t="s">
        <v>356</v>
      </c>
      <c r="B125" s="153" t="s">
        <v>357</v>
      </c>
      <c r="C125" s="154" t="s">
        <v>357</v>
      </c>
    </row>
    <row r="126" spans="1:3" x14ac:dyDescent="0.25">
      <c r="A126" s="152" t="s">
        <v>358</v>
      </c>
      <c r="B126" s="153" t="s">
        <v>359</v>
      </c>
      <c r="C126" s="154" t="s">
        <v>359</v>
      </c>
    </row>
    <row r="127" spans="1:3" x14ac:dyDescent="0.25">
      <c r="A127" s="152" t="s">
        <v>360</v>
      </c>
      <c r="B127" s="153" t="s">
        <v>361</v>
      </c>
      <c r="C127" s="154" t="s">
        <v>361</v>
      </c>
    </row>
    <row r="128" spans="1:3" x14ac:dyDescent="0.25">
      <c r="A128" s="152" t="s">
        <v>362</v>
      </c>
      <c r="B128" s="153" t="s">
        <v>363</v>
      </c>
      <c r="C128" s="154" t="s">
        <v>363</v>
      </c>
    </row>
    <row r="129" spans="1:3" x14ac:dyDescent="0.25">
      <c r="A129" s="152" t="s">
        <v>364</v>
      </c>
      <c r="B129" s="153" t="s">
        <v>365</v>
      </c>
      <c r="C129" s="154" t="s">
        <v>365</v>
      </c>
    </row>
    <row r="130" spans="1:3" x14ac:dyDescent="0.25">
      <c r="A130" s="152" t="s">
        <v>366</v>
      </c>
      <c r="B130" s="153" t="s">
        <v>367</v>
      </c>
      <c r="C130" s="154" t="s">
        <v>367</v>
      </c>
    </row>
    <row r="131" spans="1:3" x14ac:dyDescent="0.25">
      <c r="A131" s="152" t="s">
        <v>368</v>
      </c>
      <c r="B131" s="153" t="s">
        <v>369</v>
      </c>
      <c r="C131" s="154" t="s">
        <v>369</v>
      </c>
    </row>
    <row r="132" spans="1:3" x14ac:dyDescent="0.25">
      <c r="A132" s="152" t="s">
        <v>370</v>
      </c>
      <c r="B132" s="153" t="s">
        <v>371</v>
      </c>
      <c r="C132" s="154" t="s">
        <v>371</v>
      </c>
    </row>
    <row r="133" spans="1:3" x14ac:dyDescent="0.25">
      <c r="A133" s="152" t="s">
        <v>372</v>
      </c>
      <c r="B133" s="153" t="s">
        <v>373</v>
      </c>
      <c r="C133" s="154" t="s">
        <v>373</v>
      </c>
    </row>
    <row r="134" spans="1:3" x14ac:dyDescent="0.25">
      <c r="A134" s="152" t="s">
        <v>374</v>
      </c>
      <c r="B134" s="153" t="s">
        <v>375</v>
      </c>
      <c r="C134" s="154" t="s">
        <v>375</v>
      </c>
    </row>
    <row r="135" spans="1:3" x14ac:dyDescent="0.25">
      <c r="A135" s="152" t="s">
        <v>376</v>
      </c>
      <c r="B135" s="153" t="s">
        <v>377</v>
      </c>
      <c r="C135" s="154" t="s">
        <v>377</v>
      </c>
    </row>
    <row r="136" spans="1:3" x14ac:dyDescent="0.25">
      <c r="A136" s="152" t="s">
        <v>378</v>
      </c>
      <c r="B136" s="153" t="s">
        <v>379</v>
      </c>
      <c r="C136" s="154" t="s">
        <v>379</v>
      </c>
    </row>
    <row r="137" spans="1:3" x14ac:dyDescent="0.25">
      <c r="A137" s="152" t="s">
        <v>380</v>
      </c>
      <c r="B137" s="153" t="s">
        <v>381</v>
      </c>
      <c r="C137" s="154" t="s">
        <v>381</v>
      </c>
    </row>
    <row r="138" spans="1:3" x14ac:dyDescent="0.25">
      <c r="A138" s="152" t="s">
        <v>382</v>
      </c>
      <c r="B138" s="153" t="s">
        <v>383</v>
      </c>
      <c r="C138" s="154" t="s">
        <v>383</v>
      </c>
    </row>
    <row r="139" spans="1:3" x14ac:dyDescent="0.25">
      <c r="A139" s="152" t="s">
        <v>384</v>
      </c>
      <c r="B139" s="153" t="s">
        <v>385</v>
      </c>
      <c r="C139" s="154" t="s">
        <v>385</v>
      </c>
    </row>
    <row r="140" spans="1:3" x14ac:dyDescent="0.25">
      <c r="A140" s="152" t="s">
        <v>386</v>
      </c>
      <c r="B140" s="153" t="s">
        <v>387</v>
      </c>
      <c r="C140" s="154" t="s">
        <v>387</v>
      </c>
    </row>
    <row r="141" spans="1:3" x14ac:dyDescent="0.25">
      <c r="A141" s="152" t="s">
        <v>388</v>
      </c>
      <c r="B141" s="153" t="s">
        <v>389</v>
      </c>
      <c r="C141" s="154" t="s">
        <v>389</v>
      </c>
    </row>
    <row r="142" spans="1:3" x14ac:dyDescent="0.25">
      <c r="A142" s="152" t="s">
        <v>390</v>
      </c>
      <c r="B142" s="153" t="s">
        <v>391</v>
      </c>
      <c r="C142" s="154" t="s">
        <v>391</v>
      </c>
    </row>
    <row r="143" spans="1:3" x14ac:dyDescent="0.25">
      <c r="A143" s="152" t="s">
        <v>392</v>
      </c>
      <c r="B143" s="153" t="s">
        <v>393</v>
      </c>
      <c r="C143" s="154" t="s">
        <v>393</v>
      </c>
    </row>
    <row r="144" spans="1:3" x14ac:dyDescent="0.25">
      <c r="A144" s="152" t="s">
        <v>394</v>
      </c>
      <c r="B144" s="153" t="s">
        <v>395</v>
      </c>
      <c r="C144" s="154" t="s">
        <v>395</v>
      </c>
    </row>
    <row r="145" spans="1:3" x14ac:dyDescent="0.25">
      <c r="A145" s="152" t="s">
        <v>396</v>
      </c>
      <c r="B145" s="153" t="s">
        <v>397</v>
      </c>
      <c r="C145" s="154" t="s">
        <v>397</v>
      </c>
    </row>
    <row r="146" spans="1:3" x14ac:dyDescent="0.25">
      <c r="A146" s="152" t="s">
        <v>398</v>
      </c>
      <c r="B146" s="153" t="s">
        <v>399</v>
      </c>
      <c r="C146" s="154" t="s">
        <v>399</v>
      </c>
    </row>
    <row r="147" spans="1:3" x14ac:dyDescent="0.25">
      <c r="A147" s="152" t="s">
        <v>400</v>
      </c>
      <c r="B147" s="153" t="s">
        <v>401</v>
      </c>
      <c r="C147" s="154" t="s">
        <v>401</v>
      </c>
    </row>
    <row r="148" spans="1:3" x14ac:dyDescent="0.25">
      <c r="A148" s="152" t="s">
        <v>402</v>
      </c>
      <c r="B148" s="153" t="s">
        <v>403</v>
      </c>
      <c r="C148" s="154" t="s">
        <v>403</v>
      </c>
    </row>
    <row r="149" spans="1:3" x14ac:dyDescent="0.25">
      <c r="A149" s="152" t="s">
        <v>404</v>
      </c>
      <c r="B149" s="153" t="s">
        <v>405</v>
      </c>
      <c r="C149" s="154" t="s">
        <v>405</v>
      </c>
    </row>
    <row r="150" spans="1:3" x14ac:dyDescent="0.25">
      <c r="A150" s="152" t="s">
        <v>406</v>
      </c>
      <c r="B150" s="153" t="s">
        <v>407</v>
      </c>
      <c r="C150" s="154" t="s">
        <v>407</v>
      </c>
    </row>
    <row r="151" spans="1:3" x14ac:dyDescent="0.25">
      <c r="A151" s="152" t="s">
        <v>408</v>
      </c>
      <c r="B151" s="153" t="s">
        <v>409</v>
      </c>
      <c r="C151" s="154" t="s">
        <v>409</v>
      </c>
    </row>
    <row r="152" spans="1:3" x14ac:dyDescent="0.25">
      <c r="A152" s="152" t="s">
        <v>410</v>
      </c>
      <c r="B152" s="153" t="s">
        <v>411</v>
      </c>
      <c r="C152" s="154" t="s">
        <v>411</v>
      </c>
    </row>
    <row r="153" spans="1:3" x14ac:dyDescent="0.25">
      <c r="A153" s="152" t="s">
        <v>412</v>
      </c>
      <c r="B153" s="153" t="s">
        <v>413</v>
      </c>
      <c r="C153" s="154" t="s">
        <v>413</v>
      </c>
    </row>
    <row r="154" spans="1:3" x14ac:dyDescent="0.25">
      <c r="A154" s="152" t="s">
        <v>414</v>
      </c>
      <c r="B154" s="153" t="s">
        <v>415</v>
      </c>
      <c r="C154" s="154" t="s">
        <v>415</v>
      </c>
    </row>
    <row r="155" spans="1:3" x14ac:dyDescent="0.25">
      <c r="A155" s="152" t="s">
        <v>416</v>
      </c>
      <c r="B155" s="153" t="s">
        <v>417</v>
      </c>
      <c r="C155" s="154" t="s">
        <v>417</v>
      </c>
    </row>
    <row r="156" spans="1:3" x14ac:dyDescent="0.25">
      <c r="A156" s="152" t="s">
        <v>418</v>
      </c>
      <c r="B156" s="153" t="s">
        <v>419</v>
      </c>
      <c r="C156" s="154" t="s">
        <v>419</v>
      </c>
    </row>
    <row r="157" spans="1:3" x14ac:dyDescent="0.25">
      <c r="A157" s="152" t="s">
        <v>420</v>
      </c>
      <c r="B157" s="153" t="s">
        <v>421</v>
      </c>
      <c r="C157" s="154" t="s">
        <v>421</v>
      </c>
    </row>
    <row r="158" spans="1:3" x14ac:dyDescent="0.25">
      <c r="A158" s="152" t="s">
        <v>422</v>
      </c>
      <c r="B158" s="153" t="s">
        <v>423</v>
      </c>
      <c r="C158" s="154" t="s">
        <v>423</v>
      </c>
    </row>
    <row r="159" spans="1:3" x14ac:dyDescent="0.25">
      <c r="A159" s="152" t="s">
        <v>424</v>
      </c>
      <c r="B159" s="153" t="s">
        <v>425</v>
      </c>
      <c r="C159" s="154" t="s">
        <v>425</v>
      </c>
    </row>
    <row r="160" spans="1:3" x14ac:dyDescent="0.25">
      <c r="A160" s="152" t="s">
        <v>426</v>
      </c>
      <c r="B160" s="153" t="s">
        <v>427</v>
      </c>
      <c r="C160" s="154" t="s">
        <v>427</v>
      </c>
    </row>
    <row r="161" spans="1:3" x14ac:dyDescent="0.25">
      <c r="A161" s="152" t="s">
        <v>428</v>
      </c>
      <c r="B161" s="153" t="s">
        <v>429</v>
      </c>
      <c r="C161" s="154" t="s">
        <v>429</v>
      </c>
    </row>
    <row r="162" spans="1:3" x14ac:dyDescent="0.25">
      <c r="A162" s="152" t="s">
        <v>430</v>
      </c>
      <c r="B162" s="153" t="s">
        <v>431</v>
      </c>
      <c r="C162" s="154" t="s">
        <v>431</v>
      </c>
    </row>
    <row r="163" spans="1:3" x14ac:dyDescent="0.25">
      <c r="A163" s="152" t="s">
        <v>432</v>
      </c>
      <c r="B163" s="153" t="s">
        <v>433</v>
      </c>
      <c r="C163" s="154" t="s">
        <v>433</v>
      </c>
    </row>
    <row r="164" spans="1:3" x14ac:dyDescent="0.25">
      <c r="A164" s="152" t="s">
        <v>434</v>
      </c>
      <c r="B164" s="153" t="s">
        <v>435</v>
      </c>
      <c r="C164" s="154" t="s">
        <v>435</v>
      </c>
    </row>
    <row r="165" spans="1:3" x14ac:dyDescent="0.25">
      <c r="A165" s="152" t="s">
        <v>436</v>
      </c>
      <c r="B165" s="153" t="s">
        <v>437</v>
      </c>
      <c r="C165" s="154" t="s">
        <v>437</v>
      </c>
    </row>
    <row r="166" spans="1:3" x14ac:dyDescent="0.25">
      <c r="A166" s="152" t="s">
        <v>438</v>
      </c>
      <c r="B166" s="153" t="s">
        <v>439</v>
      </c>
      <c r="C166" s="154" t="s">
        <v>439</v>
      </c>
    </row>
    <row r="167" spans="1:3" x14ac:dyDescent="0.25">
      <c r="A167" s="152" t="s">
        <v>440</v>
      </c>
      <c r="B167" s="153" t="s">
        <v>441</v>
      </c>
      <c r="C167" s="154" t="s">
        <v>441</v>
      </c>
    </row>
    <row r="168" spans="1:3" x14ac:dyDescent="0.25">
      <c r="A168" s="152" t="s">
        <v>442</v>
      </c>
      <c r="B168" s="153" t="s">
        <v>443</v>
      </c>
      <c r="C168" s="154" t="s">
        <v>443</v>
      </c>
    </row>
    <row r="169" spans="1:3" x14ac:dyDescent="0.25">
      <c r="A169" s="152" t="s">
        <v>444</v>
      </c>
      <c r="B169" s="153" t="s">
        <v>445</v>
      </c>
      <c r="C169" s="154" t="s">
        <v>445</v>
      </c>
    </row>
    <row r="170" spans="1:3" x14ac:dyDescent="0.25">
      <c r="A170" s="152" t="s">
        <v>446</v>
      </c>
      <c r="B170" s="153" t="s">
        <v>447</v>
      </c>
      <c r="C170" s="154" t="s">
        <v>447</v>
      </c>
    </row>
    <row r="171" spans="1:3" x14ac:dyDescent="0.25">
      <c r="A171" s="152" t="s">
        <v>448</v>
      </c>
      <c r="B171" s="153" t="s">
        <v>449</v>
      </c>
      <c r="C171" s="154" t="s">
        <v>449</v>
      </c>
    </row>
    <row r="172" spans="1:3" x14ac:dyDescent="0.25">
      <c r="A172" s="152" t="s">
        <v>450</v>
      </c>
      <c r="B172" s="153" t="s">
        <v>451</v>
      </c>
      <c r="C172" s="154" t="s">
        <v>451</v>
      </c>
    </row>
    <row r="173" spans="1:3" x14ac:dyDescent="0.25">
      <c r="A173" s="152" t="s">
        <v>452</v>
      </c>
      <c r="B173" s="153" t="s">
        <v>453</v>
      </c>
      <c r="C173" s="154" t="s">
        <v>453</v>
      </c>
    </row>
    <row r="174" spans="1:3" x14ac:dyDescent="0.25">
      <c r="A174" s="152" t="s">
        <v>454</v>
      </c>
      <c r="B174" s="153" t="s">
        <v>455</v>
      </c>
      <c r="C174" s="154" t="s">
        <v>455</v>
      </c>
    </row>
    <row r="175" spans="1:3" x14ac:dyDescent="0.25">
      <c r="A175" s="152" t="s">
        <v>456</v>
      </c>
      <c r="B175" s="153" t="s">
        <v>457</v>
      </c>
      <c r="C175" s="154" t="s">
        <v>457</v>
      </c>
    </row>
    <row r="176" spans="1:3" x14ac:dyDescent="0.25">
      <c r="A176" s="152" t="s">
        <v>458</v>
      </c>
      <c r="B176" s="153" t="s">
        <v>459</v>
      </c>
      <c r="C176" s="154" t="s">
        <v>459</v>
      </c>
    </row>
    <row r="177" spans="1:3" x14ac:dyDescent="0.25">
      <c r="A177" s="152" t="s">
        <v>460</v>
      </c>
      <c r="B177" s="153" t="s">
        <v>461</v>
      </c>
      <c r="C177" s="154" t="s">
        <v>461</v>
      </c>
    </row>
    <row r="178" spans="1:3" x14ac:dyDescent="0.25">
      <c r="A178" s="152" t="s">
        <v>462</v>
      </c>
      <c r="B178" s="153" t="s">
        <v>463</v>
      </c>
      <c r="C178" s="154" t="s">
        <v>463</v>
      </c>
    </row>
    <row r="179" spans="1:3" x14ac:dyDescent="0.25">
      <c r="A179" s="152" t="s">
        <v>464</v>
      </c>
      <c r="B179" s="153" t="s">
        <v>465</v>
      </c>
      <c r="C179" s="154" t="s">
        <v>465</v>
      </c>
    </row>
    <row r="180" spans="1:3" x14ac:dyDescent="0.25">
      <c r="A180" s="152" t="s">
        <v>466</v>
      </c>
      <c r="B180" s="153" t="s">
        <v>467</v>
      </c>
      <c r="C180" s="154" t="s">
        <v>467</v>
      </c>
    </row>
    <row r="181" spans="1:3" x14ac:dyDescent="0.25">
      <c r="A181" s="152" t="s">
        <v>468</v>
      </c>
      <c r="B181" s="153" t="s">
        <v>469</v>
      </c>
      <c r="C181" s="154" t="s">
        <v>469</v>
      </c>
    </row>
    <row r="182" spans="1:3" x14ac:dyDescent="0.25">
      <c r="A182" s="152" t="s">
        <v>470</v>
      </c>
      <c r="B182" s="153" t="s">
        <v>471</v>
      </c>
      <c r="C182" s="154" t="s">
        <v>471</v>
      </c>
    </row>
    <row r="183" spans="1:3" x14ac:dyDescent="0.25">
      <c r="A183" s="152" t="s">
        <v>472</v>
      </c>
      <c r="B183" s="153" t="s">
        <v>473</v>
      </c>
      <c r="C183" s="154" t="s">
        <v>473</v>
      </c>
    </row>
    <row r="184" spans="1:3" x14ac:dyDescent="0.25">
      <c r="A184" s="152" t="s">
        <v>474</v>
      </c>
      <c r="B184" s="153" t="s">
        <v>475</v>
      </c>
      <c r="C184" s="154" t="s">
        <v>475</v>
      </c>
    </row>
    <row r="185" spans="1:3" x14ac:dyDescent="0.25">
      <c r="A185" s="152" t="s">
        <v>476</v>
      </c>
      <c r="B185" s="153" t="s">
        <v>477</v>
      </c>
      <c r="C185" s="154" t="s">
        <v>477</v>
      </c>
    </row>
    <row r="186" spans="1:3" x14ac:dyDescent="0.25">
      <c r="A186" s="152" t="s">
        <v>478</v>
      </c>
      <c r="B186" s="153" t="s">
        <v>479</v>
      </c>
      <c r="C186" s="154" t="s">
        <v>479</v>
      </c>
    </row>
    <row r="187" spans="1:3" x14ac:dyDescent="0.25">
      <c r="A187" s="155" t="s">
        <v>480</v>
      </c>
      <c r="B187" s="153" t="s">
        <v>481</v>
      </c>
      <c r="C187" s="154" t="s">
        <v>481</v>
      </c>
    </row>
    <row r="188" spans="1:3" x14ac:dyDescent="0.25">
      <c r="A188" s="152" t="s">
        <v>482</v>
      </c>
      <c r="B188" s="153" t="s">
        <v>483</v>
      </c>
      <c r="C188" s="154" t="s">
        <v>483</v>
      </c>
    </row>
    <row r="189" spans="1:3" x14ac:dyDescent="0.25">
      <c r="A189" s="152" t="s">
        <v>484</v>
      </c>
      <c r="B189" s="153" t="s">
        <v>485</v>
      </c>
      <c r="C189" s="154" t="s">
        <v>485</v>
      </c>
    </row>
    <row r="190" spans="1:3" x14ac:dyDescent="0.25">
      <c r="A190" s="152" t="s">
        <v>486</v>
      </c>
      <c r="B190" s="153" t="s">
        <v>487</v>
      </c>
      <c r="C190" s="154" t="s">
        <v>487</v>
      </c>
    </row>
    <row r="191" spans="1:3" x14ac:dyDescent="0.25">
      <c r="A191" s="152" t="s">
        <v>488</v>
      </c>
      <c r="B191" s="153" t="s">
        <v>489</v>
      </c>
      <c r="C191" s="154" t="s">
        <v>489</v>
      </c>
    </row>
    <row r="192" spans="1:3" x14ac:dyDescent="0.25">
      <c r="A192" s="152" t="s">
        <v>490</v>
      </c>
      <c r="B192" s="153" t="s">
        <v>491</v>
      </c>
      <c r="C192" s="154" t="s">
        <v>491</v>
      </c>
    </row>
    <row r="193" spans="1:3" x14ac:dyDescent="0.25">
      <c r="A193" s="152" t="s">
        <v>492</v>
      </c>
      <c r="B193" s="153" t="s">
        <v>493</v>
      </c>
      <c r="C193" s="154" t="s">
        <v>493</v>
      </c>
    </row>
    <row r="194" spans="1:3" x14ac:dyDescent="0.25">
      <c r="A194" s="152" t="s">
        <v>494</v>
      </c>
      <c r="B194" s="153" t="s">
        <v>495</v>
      </c>
      <c r="C194" s="154" t="s">
        <v>495</v>
      </c>
    </row>
    <row r="195" spans="1:3" x14ac:dyDescent="0.25">
      <c r="A195" s="152" t="s">
        <v>496</v>
      </c>
      <c r="B195" s="153" t="s">
        <v>497</v>
      </c>
      <c r="C195" s="154" t="s">
        <v>497</v>
      </c>
    </row>
    <row r="196" spans="1:3" x14ac:dyDescent="0.25">
      <c r="A196" s="152" t="s">
        <v>498</v>
      </c>
      <c r="B196" s="153" t="s">
        <v>499</v>
      </c>
      <c r="C196" s="154" t="s">
        <v>499</v>
      </c>
    </row>
    <row r="197" spans="1:3" x14ac:dyDescent="0.25">
      <c r="A197" s="152" t="s">
        <v>500</v>
      </c>
      <c r="B197" s="153" t="s">
        <v>501</v>
      </c>
      <c r="C197" s="154" t="s">
        <v>501</v>
      </c>
    </row>
    <row r="198" spans="1:3" x14ac:dyDescent="0.25">
      <c r="A198" s="152" t="s">
        <v>502</v>
      </c>
      <c r="B198" s="153" t="s">
        <v>503</v>
      </c>
      <c r="C198" s="154" t="s">
        <v>503</v>
      </c>
    </row>
    <row r="199" spans="1:3" ht="13" thickBot="1" x14ac:dyDescent="0.3">
      <c r="A199" s="156" t="s">
        <v>504</v>
      </c>
      <c r="B199" s="157" t="s">
        <v>505</v>
      </c>
      <c r="C199" s="158" t="s">
        <v>505</v>
      </c>
    </row>
  </sheetData>
  <conditionalFormatting sqref="A2:A199">
    <cfRule type="expression" dxfId="8" priority="9" stopIfTrue="1">
      <formula>H2="Incomplete"</formula>
    </cfRule>
    <cfRule type="expression" dxfId="7" priority="10" stopIfTrue="1">
      <formula>H2="Exempt"</formula>
    </cfRule>
    <cfRule type="expression" dxfId="6" priority="11" stopIfTrue="1">
      <formula>H2="Successful"</formula>
    </cfRule>
  </conditionalFormatting>
  <conditionalFormatting sqref="A3:A199">
    <cfRule type="expression" dxfId="5" priority="7" stopIfTrue="1">
      <formula>H3="Incomplete"</formula>
    </cfRule>
    <cfRule type="expression" dxfId="4" priority="8" stopIfTrue="1">
      <formula>H3="Exempt"</formula>
    </cfRule>
  </conditionalFormatting>
  <conditionalFormatting sqref="B2:C199">
    <cfRule type="expression" dxfId="3" priority="4" stopIfTrue="1">
      <formula>H2="Incomplete"</formula>
    </cfRule>
    <cfRule type="expression" dxfId="2" priority="5" stopIfTrue="1">
      <formula>H2="Exempt"</formula>
    </cfRule>
    <cfRule type="expression" dxfId="1" priority="6" stopIfTrue="1">
      <formula>H2="Successful"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L35"/>
  <sheetViews>
    <sheetView workbookViewId="0">
      <selection activeCell="I5" sqref="I5"/>
    </sheetView>
  </sheetViews>
  <sheetFormatPr defaultColWidth="9.1796875" defaultRowHeight="12.5" x14ac:dyDescent="0.25"/>
  <cols>
    <col min="1" max="1" width="12.26953125" style="148" bestFit="1" customWidth="1"/>
    <col min="2" max="2" width="10.54296875" style="148" bestFit="1" customWidth="1"/>
    <col min="3" max="3" width="12.54296875" style="148" bestFit="1" customWidth="1"/>
    <col min="4" max="4" width="7.54296875" style="148" bestFit="1" customWidth="1"/>
    <col min="5" max="5" width="8.26953125" style="148" customWidth="1"/>
    <col min="6" max="6" width="17.453125" style="148" customWidth="1"/>
    <col min="7" max="7" width="21.7265625" style="148" customWidth="1"/>
    <col min="8" max="8" width="46.7265625" style="148" customWidth="1"/>
    <col min="9" max="9" width="38.26953125" style="148" customWidth="1"/>
    <col min="10" max="10" width="4.81640625" style="148" customWidth="1"/>
    <col min="11" max="11" width="21.7265625" style="148" bestFit="1" customWidth="1"/>
    <col min="12" max="12" width="23.7265625" style="148" bestFit="1" customWidth="1"/>
    <col min="13" max="16384" width="9.1796875" style="148"/>
  </cols>
  <sheetData>
    <row r="1" spans="1:12" ht="18" x14ac:dyDescent="0.4">
      <c r="H1" s="159" t="str">
        <f>IF('School RIA'!H12=0,"School has not input School Number",0)</f>
        <v>School has not input School Number</v>
      </c>
    </row>
    <row r="2" spans="1:12" ht="18" x14ac:dyDescent="0.4">
      <c r="A2" s="148" t="s">
        <v>506</v>
      </c>
      <c r="C2" s="160" t="str">
        <f>'School RIA'!$I$70&amp;'School RIA'!$I$69</f>
        <v>RIA SCH</v>
      </c>
      <c r="H2" s="159" t="str">
        <f>IF('School RIA'!H8=0,"Form is NULL value - check before uploading",0)</f>
        <v>Form is NULL value - check before uploading</v>
      </c>
    </row>
    <row r="3" spans="1:12" ht="18" x14ac:dyDescent="0.4">
      <c r="H3" s="159" t="str">
        <f>IF('School RIA'!I69=0,"DO NOT UPLOAD UNTIL REFERENCE NUMBER INPUT!!!",0)</f>
        <v>DO NOT UPLOAD UNTIL REFERENCE NUMBER INPUT!!!</v>
      </c>
    </row>
    <row r="4" spans="1:12" s="162" customFormat="1" ht="13" x14ac:dyDescent="0.3">
      <c r="A4" s="161" t="s">
        <v>507</v>
      </c>
      <c r="B4" s="161" t="s">
        <v>508</v>
      </c>
      <c r="C4" s="161" t="s">
        <v>509</v>
      </c>
      <c r="D4" s="161" t="s">
        <v>510</v>
      </c>
      <c r="E4" s="161" t="s">
        <v>511</v>
      </c>
      <c r="F4" s="161" t="s">
        <v>512</v>
      </c>
      <c r="G4" s="161" t="s">
        <v>513</v>
      </c>
      <c r="H4" s="161" t="s">
        <v>514</v>
      </c>
      <c r="I4" s="161" t="s">
        <v>515</v>
      </c>
      <c r="K4" s="162" t="s">
        <v>516</v>
      </c>
      <c r="L4" s="162" t="s">
        <v>517</v>
      </c>
    </row>
    <row r="5" spans="1:12" x14ac:dyDescent="0.25">
      <c r="A5" s="153" t="s">
        <v>63</v>
      </c>
      <c r="B5" s="153" t="s">
        <v>65</v>
      </c>
      <c r="C5" s="153">
        <v>0</v>
      </c>
      <c r="D5" s="153" t="s">
        <v>70</v>
      </c>
      <c r="E5" s="153" t="s">
        <v>48</v>
      </c>
      <c r="F5" s="153"/>
      <c r="G5" s="153">
        <f>+'School RIA'!H8</f>
        <v>0</v>
      </c>
      <c r="H5" s="153" t="str">
        <f>CONCATENATE("RIA Contra Line ",C2)</f>
        <v>RIA Contra Line RIA SCH</v>
      </c>
      <c r="I5" s="174" t="s">
        <v>586</v>
      </c>
    </row>
    <row r="6" spans="1:12" x14ac:dyDescent="0.25">
      <c r="A6" s="163" t="str">
        <f>IF('School RIA'!F18&lt;&gt;"",'School RIA'!F18,"")</f>
        <v/>
      </c>
      <c r="B6" s="164" t="str">
        <f>IF('School RIA'!G18&lt;&gt;"",K6,"")</f>
        <v/>
      </c>
      <c r="C6" s="164" t="str">
        <f>IF('School RIA'!H18&lt;&gt;"",$L6,"")</f>
        <v/>
      </c>
      <c r="D6" s="164" t="str">
        <f>IF('School RIA'!G18&lt;&gt;"",0,"")</f>
        <v/>
      </c>
      <c r="E6" s="164" t="str">
        <f>IF('School RIA'!G18&lt;&gt;"","S","")</f>
        <v/>
      </c>
      <c r="F6" s="165" t="str">
        <f>IF('School RIA'!H18&lt;&gt;0,'School RIA'!H18,"")</f>
        <v/>
      </c>
      <c r="G6" s="168"/>
      <c r="H6" s="166" t="str">
        <f>IF('School RIA'!G18&lt;&gt;"",CONCATENATE('School RIA'!$F$18," ",'Finance Template'!$C$2,""),"")</f>
        <v/>
      </c>
      <c r="I6" s="166" t="str">
        <f>IF('School RIA'!H18&lt;&gt;"",CONCATENATE('School RIA'!J18,"|",'School RIA'!K18,"|",'School RIA'!I18),"")</f>
        <v/>
      </c>
      <c r="K6" s="167" t="e">
        <f>VLOOKUP('School RIA'!G18,Conversion!$A$2:$E$15,2,FALSE)</f>
        <v>#N/A</v>
      </c>
      <c r="L6" s="167" t="e">
        <f>VLOOKUP('School RIA'!G18,Conversion!$A$2:$E$15,3,FALSE)</f>
        <v>#N/A</v>
      </c>
    </row>
    <row r="7" spans="1:12" x14ac:dyDescent="0.25">
      <c r="A7" s="163" t="str">
        <f>IF('School RIA'!F19&lt;&gt;"",'School RIA'!F19,"")</f>
        <v/>
      </c>
      <c r="B7" s="164" t="str">
        <f>IF('School RIA'!G19&lt;&gt;"",K7,"")</f>
        <v/>
      </c>
      <c r="C7" s="164" t="str">
        <f>IF('School RIA'!H19&lt;&gt;"",$L7,"")</f>
        <v/>
      </c>
      <c r="D7" s="164" t="str">
        <f>IF('School RIA'!G19&lt;&gt;"",0,"")</f>
        <v/>
      </c>
      <c r="E7" s="164" t="str">
        <f>IF('School RIA'!G19&lt;&gt;"","S","")</f>
        <v/>
      </c>
      <c r="F7" s="165" t="str">
        <f>IF('School RIA'!H19&lt;&gt;0,'School RIA'!H19,"")</f>
        <v/>
      </c>
      <c r="G7" s="168"/>
      <c r="H7" s="166" t="str">
        <f>IF('School RIA'!F19&lt;&gt;"",CONCATENATE('School RIA'!$F$18," ",'Finance Template'!$C$2,""),"")</f>
        <v/>
      </c>
      <c r="I7" s="166" t="str">
        <f>IF('School RIA'!H19&lt;&gt;"",CONCATENATE('School RIA'!J19,"|",'School RIA'!K19,"|",'School RIA'!I19),"")</f>
        <v/>
      </c>
      <c r="K7" s="167" t="e">
        <f>VLOOKUP('School RIA'!G19,Conversion!$A$2:$E$15,2,FALSE)</f>
        <v>#N/A</v>
      </c>
      <c r="L7" s="167" t="e">
        <f>VLOOKUP('School RIA'!G19,Conversion!$A$2:$E$15,3,FALSE)</f>
        <v>#N/A</v>
      </c>
    </row>
    <row r="8" spans="1:12" x14ac:dyDescent="0.25">
      <c r="A8" s="163" t="str">
        <f>IF('School RIA'!F20&lt;&gt;"",'School RIA'!F20,"")</f>
        <v/>
      </c>
      <c r="B8" s="164" t="str">
        <f>IF('School RIA'!G20&lt;&gt;"",K8,"")</f>
        <v/>
      </c>
      <c r="C8" s="164" t="str">
        <f>IF('School RIA'!H20&lt;&gt;"",$L8,"")</f>
        <v/>
      </c>
      <c r="D8" s="164" t="str">
        <f>IF('School RIA'!G20&lt;&gt;"",0,"")</f>
        <v/>
      </c>
      <c r="E8" s="164" t="str">
        <f>IF('School RIA'!G20&lt;&gt;"","S","")</f>
        <v/>
      </c>
      <c r="F8" s="165" t="str">
        <f>IF('School RIA'!H20&lt;&gt;0,'School RIA'!H20,"")</f>
        <v/>
      </c>
      <c r="G8" s="168"/>
      <c r="H8" s="166" t="str">
        <f>IF('School RIA'!F20&lt;&gt;"",CONCATENATE('School RIA'!$F$18," ",'Finance Template'!$C$2,""),"")</f>
        <v/>
      </c>
      <c r="I8" s="166" t="str">
        <f>IF('School RIA'!H20&lt;&gt;"",CONCATENATE('School RIA'!J20,"|",'School RIA'!K20,"|",'School RIA'!I20),"")</f>
        <v/>
      </c>
      <c r="K8" s="167" t="e">
        <f>VLOOKUP('School RIA'!G20,Conversion!$A$2:$E$15,2,FALSE)</f>
        <v>#N/A</v>
      </c>
      <c r="L8" s="167" t="e">
        <f>VLOOKUP('School RIA'!G20,Conversion!$A$2:$E$15,3,FALSE)</f>
        <v>#N/A</v>
      </c>
    </row>
    <row r="9" spans="1:12" x14ac:dyDescent="0.25">
      <c r="A9" s="163" t="str">
        <f>IF('School RIA'!F21&lt;&gt;"",'School RIA'!F21,"")</f>
        <v/>
      </c>
      <c r="B9" s="164" t="str">
        <f>IF('School RIA'!G21&lt;&gt;"",K9,"")</f>
        <v/>
      </c>
      <c r="C9" s="164" t="str">
        <f>IF('School RIA'!H21&lt;&gt;"",$L9,"")</f>
        <v/>
      </c>
      <c r="D9" s="164" t="str">
        <f>IF('School RIA'!G21&lt;&gt;"",0,"")</f>
        <v/>
      </c>
      <c r="E9" s="164" t="str">
        <f>IF('School RIA'!G21&lt;&gt;"","S","")</f>
        <v/>
      </c>
      <c r="F9" s="165" t="str">
        <f>IF('School RIA'!H21&lt;&gt;0,'School RIA'!H21,"")</f>
        <v/>
      </c>
      <c r="G9" s="168"/>
      <c r="H9" s="166" t="str">
        <f>IF('School RIA'!F21&lt;&gt;"",CONCATENATE('School RIA'!$F$18," ",'Finance Template'!$C$2,""),"")</f>
        <v/>
      </c>
      <c r="I9" s="166" t="str">
        <f>IF('School RIA'!H21&lt;&gt;"",CONCATENATE('School RIA'!J21,"|",'School RIA'!K21,"|",'School RIA'!I21),"")</f>
        <v/>
      </c>
      <c r="K9" s="167" t="e">
        <f>VLOOKUP('School RIA'!G21,Conversion!$A$2:$E$15,2,FALSE)</f>
        <v>#N/A</v>
      </c>
      <c r="L9" s="167" t="e">
        <f>VLOOKUP('School RIA'!G21,Conversion!$A$2:$E$15,3,FALSE)</f>
        <v>#N/A</v>
      </c>
    </row>
    <row r="10" spans="1:12" x14ac:dyDescent="0.25">
      <c r="A10" s="163" t="str">
        <f>IF('School RIA'!F22&lt;&gt;"",'School RIA'!F22,"")</f>
        <v/>
      </c>
      <c r="B10" s="164" t="str">
        <f>IF('School RIA'!G22&lt;&gt;"",K10,"")</f>
        <v/>
      </c>
      <c r="C10" s="164" t="str">
        <f>IF('School RIA'!H22&lt;&gt;"",$L10,"")</f>
        <v/>
      </c>
      <c r="D10" s="164" t="str">
        <f>IF('School RIA'!G22&lt;&gt;"",0,"")</f>
        <v/>
      </c>
      <c r="E10" s="164" t="str">
        <f>IF('School RIA'!G22&lt;&gt;"","S","")</f>
        <v/>
      </c>
      <c r="F10" s="165" t="str">
        <f>IF('School RIA'!H22&lt;&gt;0,'School RIA'!H22,"")</f>
        <v/>
      </c>
      <c r="G10" s="168"/>
      <c r="H10" s="166" t="str">
        <f>IF('School RIA'!F22&lt;&gt;"",CONCATENATE('School RIA'!$F$18," ",'Finance Template'!$C$2,""),"")</f>
        <v/>
      </c>
      <c r="I10" s="166" t="str">
        <f>IF('School RIA'!H22&lt;&gt;"",CONCATENATE('School RIA'!J22,"|",'School RIA'!K22,"|",'School RIA'!I22),"")</f>
        <v/>
      </c>
      <c r="K10" s="167" t="e">
        <f>VLOOKUP('School RIA'!G22,Conversion!$A$2:$E$15,2,FALSE)</f>
        <v>#N/A</v>
      </c>
      <c r="L10" s="167" t="e">
        <f>VLOOKUP('School RIA'!G22,Conversion!$A$2:$E$15,3,FALSE)</f>
        <v>#N/A</v>
      </c>
    </row>
    <row r="11" spans="1:12" x14ac:dyDescent="0.25">
      <c r="A11" s="163" t="str">
        <f>IF('School RIA'!F23&lt;&gt;"",'School RIA'!F23,"")</f>
        <v/>
      </c>
      <c r="B11" s="164" t="str">
        <f>IF('School RIA'!G23&lt;&gt;"",K11,"")</f>
        <v/>
      </c>
      <c r="C11" s="164" t="str">
        <f>IF('School RIA'!H23&lt;&gt;"",$L11,"")</f>
        <v/>
      </c>
      <c r="D11" s="164" t="str">
        <f>IF('School RIA'!G23&lt;&gt;"",0,"")</f>
        <v/>
      </c>
      <c r="E11" s="164" t="str">
        <f>IF('School RIA'!G23&lt;&gt;"","S","")</f>
        <v/>
      </c>
      <c r="F11" s="165" t="str">
        <f>IF('School RIA'!H23&lt;&gt;0,'School RIA'!H23,"")</f>
        <v/>
      </c>
      <c r="G11" s="168"/>
      <c r="H11" s="166" t="str">
        <f>IF('School RIA'!F23&lt;&gt;"",CONCATENATE('School RIA'!$F$18," ",'Finance Template'!$C$2,""),"")</f>
        <v/>
      </c>
      <c r="I11" s="166" t="str">
        <f>IF('School RIA'!H23&lt;&gt;"",CONCATENATE('School RIA'!J23,"|",'School RIA'!K23,"|",'School RIA'!I23),"")</f>
        <v/>
      </c>
      <c r="K11" s="167" t="e">
        <f>VLOOKUP('School RIA'!G23,Conversion!$A$2:$E$15,2,FALSE)</f>
        <v>#N/A</v>
      </c>
      <c r="L11" s="167" t="e">
        <f>VLOOKUP('School RIA'!G23,Conversion!$A$2:$E$15,3,FALSE)</f>
        <v>#N/A</v>
      </c>
    </row>
    <row r="12" spans="1:12" x14ac:dyDescent="0.25">
      <c r="A12" s="163" t="str">
        <f>IF('School RIA'!F24&lt;&gt;"",'School RIA'!F24,"")</f>
        <v/>
      </c>
      <c r="B12" s="164" t="str">
        <f>IF('School RIA'!G24&lt;&gt;"",K12,"")</f>
        <v/>
      </c>
      <c r="C12" s="164" t="str">
        <f>IF('School RIA'!H24&lt;&gt;"",$L12,"")</f>
        <v/>
      </c>
      <c r="D12" s="164" t="str">
        <f>IF('School RIA'!G24&lt;&gt;"",0,"")</f>
        <v/>
      </c>
      <c r="E12" s="164" t="str">
        <f>IF('School RIA'!G24&lt;&gt;"","S","")</f>
        <v/>
      </c>
      <c r="F12" s="165" t="str">
        <f>IF('School RIA'!H24&lt;&gt;0,'School RIA'!H24,"")</f>
        <v/>
      </c>
      <c r="G12" s="168"/>
      <c r="H12" s="166" t="str">
        <f>IF('School RIA'!F24&lt;&gt;"",CONCATENATE('School RIA'!$F$18," ",'Finance Template'!$C$2,""),"")</f>
        <v/>
      </c>
      <c r="I12" s="166" t="str">
        <f>IF('School RIA'!H24&lt;&gt;"",CONCATENATE('School RIA'!J24,"|",'School RIA'!K24,"|",'School RIA'!I24),"")</f>
        <v/>
      </c>
      <c r="K12" s="167" t="e">
        <f>VLOOKUP('School RIA'!G24,Conversion!$A$2:$E$15,2,FALSE)</f>
        <v>#N/A</v>
      </c>
      <c r="L12" s="167" t="e">
        <f>VLOOKUP('School RIA'!G24,Conversion!$A$2:$E$15,3,FALSE)</f>
        <v>#N/A</v>
      </c>
    </row>
    <row r="13" spans="1:12" x14ac:dyDescent="0.25">
      <c r="A13" s="163" t="str">
        <f>IF('School RIA'!F25&lt;&gt;"",'School RIA'!F25,"")</f>
        <v/>
      </c>
      <c r="B13" s="164" t="str">
        <f>IF('School RIA'!G25&lt;&gt;"",K13,"")</f>
        <v/>
      </c>
      <c r="C13" s="164" t="str">
        <f>IF('School RIA'!H25&lt;&gt;"",$L13,"")</f>
        <v/>
      </c>
      <c r="D13" s="164" t="str">
        <f>IF('School RIA'!G25&lt;&gt;"",0,"")</f>
        <v/>
      </c>
      <c r="E13" s="164" t="str">
        <f>IF('School RIA'!G25&lt;&gt;"","S","")</f>
        <v/>
      </c>
      <c r="F13" s="165" t="str">
        <f>IF('School RIA'!H25&lt;&gt;0,'School RIA'!H25,"")</f>
        <v/>
      </c>
      <c r="G13" s="168"/>
      <c r="H13" s="166" t="str">
        <f>IF('School RIA'!F25&lt;&gt;"",CONCATENATE('School RIA'!$F$18," ",'Finance Template'!$C$2,""),"")</f>
        <v/>
      </c>
      <c r="I13" s="166" t="str">
        <f>IF('School RIA'!H25&lt;&gt;"",CONCATENATE('School RIA'!J25,"|",'School RIA'!K25,"|",'School RIA'!I25),"")</f>
        <v/>
      </c>
      <c r="K13" s="167" t="e">
        <f>VLOOKUP('School RIA'!G25,Conversion!$A$2:$E$15,2,FALSE)</f>
        <v>#N/A</v>
      </c>
      <c r="L13" s="167" t="e">
        <f>VLOOKUP('School RIA'!G25,Conversion!$A$2:$E$15,3,FALSE)</f>
        <v>#N/A</v>
      </c>
    </row>
    <row r="14" spans="1:12" x14ac:dyDescent="0.25">
      <c r="A14" s="163" t="str">
        <f>IF('School RIA'!F26&lt;&gt;"",'School RIA'!F26,"")</f>
        <v/>
      </c>
      <c r="B14" s="164" t="str">
        <f>IF('School RIA'!G26&lt;&gt;"",K14,"")</f>
        <v/>
      </c>
      <c r="C14" s="164" t="str">
        <f>IF('School RIA'!H26&lt;&gt;"",$L14,"")</f>
        <v/>
      </c>
      <c r="D14" s="164" t="str">
        <f>IF('School RIA'!G26&lt;&gt;"",0,"")</f>
        <v/>
      </c>
      <c r="E14" s="164" t="str">
        <f>IF('School RIA'!G26&lt;&gt;"","S","")</f>
        <v/>
      </c>
      <c r="F14" s="165" t="str">
        <f>IF('School RIA'!H26&lt;&gt;0,'School RIA'!H26,"")</f>
        <v/>
      </c>
      <c r="G14" s="168"/>
      <c r="H14" s="166" t="str">
        <f>IF('School RIA'!F26&lt;&gt;"",CONCATENATE('School RIA'!$F$18," ",'Finance Template'!$C$2,""),"")</f>
        <v/>
      </c>
      <c r="I14" s="166" t="str">
        <f>IF('School RIA'!H26&lt;&gt;"",CONCATENATE('School RIA'!J26,"|",'School RIA'!K26,"|",'School RIA'!I26),"")</f>
        <v/>
      </c>
      <c r="K14" s="167" t="e">
        <f>VLOOKUP('School RIA'!G26,Conversion!$A$2:$E$15,2,FALSE)</f>
        <v>#N/A</v>
      </c>
      <c r="L14" s="167" t="e">
        <f>VLOOKUP('School RIA'!G26,Conversion!$A$2:$E$15,3,FALSE)</f>
        <v>#N/A</v>
      </c>
    </row>
    <row r="15" spans="1:12" x14ac:dyDescent="0.25">
      <c r="A15" s="163" t="str">
        <f>IF('School RIA'!F27&lt;&gt;"",'School RIA'!F27,"")</f>
        <v/>
      </c>
      <c r="B15" s="164" t="str">
        <f>IF('School RIA'!G27&lt;&gt;"",K15,"")</f>
        <v/>
      </c>
      <c r="C15" s="164" t="str">
        <f>IF('School RIA'!H27&lt;&gt;"",$L15,"")</f>
        <v/>
      </c>
      <c r="D15" s="164" t="str">
        <f>IF('School RIA'!G27&lt;&gt;"",0,"")</f>
        <v/>
      </c>
      <c r="E15" s="164" t="str">
        <f>IF('School RIA'!G27&lt;&gt;"","S","")</f>
        <v/>
      </c>
      <c r="F15" s="165" t="str">
        <f>IF('School RIA'!H27&lt;&gt;0,'School RIA'!H27,"")</f>
        <v/>
      </c>
      <c r="G15" s="168"/>
      <c r="H15" s="166" t="str">
        <f>IF('School RIA'!F27&lt;&gt;"",CONCATENATE('School RIA'!$F$18," ",'Finance Template'!$C$2,""),"")</f>
        <v/>
      </c>
      <c r="I15" s="166" t="str">
        <f>IF('School RIA'!H27&lt;&gt;"",CONCATENATE('School RIA'!J27,"|",'School RIA'!K27,"|",'School RIA'!I27),"")</f>
        <v/>
      </c>
      <c r="K15" s="167" t="e">
        <f>VLOOKUP('School RIA'!G27,Conversion!$A$2:$E$15,2,FALSE)</f>
        <v>#N/A</v>
      </c>
      <c r="L15" s="167" t="e">
        <f>VLOOKUP('School RIA'!G27,Conversion!$A$2:$E$15,3,FALSE)</f>
        <v>#N/A</v>
      </c>
    </row>
    <row r="16" spans="1:12" x14ac:dyDescent="0.25">
      <c r="A16" s="163" t="str">
        <f>IF('School RIA'!F28&lt;&gt;"",'School RIA'!F28,"")</f>
        <v/>
      </c>
      <c r="B16" s="164" t="str">
        <f>IF('School RIA'!G28&lt;&gt;"",K16,"")</f>
        <v/>
      </c>
      <c r="C16" s="164" t="str">
        <f>IF('School RIA'!H28&lt;&gt;"",$L16,"")</f>
        <v/>
      </c>
      <c r="D16" s="164" t="str">
        <f>IF('School RIA'!G28&lt;&gt;"",0,"")</f>
        <v/>
      </c>
      <c r="E16" s="164" t="str">
        <f>IF('School RIA'!G28&lt;&gt;"","S","")</f>
        <v/>
      </c>
      <c r="F16" s="165" t="str">
        <f>IF('School RIA'!H28&lt;&gt;0,'School RIA'!H28,"")</f>
        <v/>
      </c>
      <c r="G16" s="168"/>
      <c r="H16" s="166" t="str">
        <f>IF('School RIA'!F28&lt;&gt;"",CONCATENATE('School RIA'!$F$18," ",'Finance Template'!$C$2,""),"")</f>
        <v/>
      </c>
      <c r="I16" s="166" t="str">
        <f>IF('School RIA'!H28&lt;&gt;"",CONCATENATE('School RIA'!J28,"|",'School RIA'!K28,"|",'School RIA'!I28),"")</f>
        <v/>
      </c>
      <c r="K16" s="167" t="e">
        <f>VLOOKUP('School RIA'!G28,Conversion!$A$2:$E$15,2,FALSE)</f>
        <v>#N/A</v>
      </c>
      <c r="L16" s="167" t="e">
        <f>VLOOKUP('School RIA'!G28,Conversion!$A$2:$E$15,3,FALSE)</f>
        <v>#N/A</v>
      </c>
    </row>
    <row r="17" spans="1:12" x14ac:dyDescent="0.25">
      <c r="A17" s="163" t="str">
        <f>IF('School RIA'!F29&lt;&gt;"",'School RIA'!F29,"")</f>
        <v/>
      </c>
      <c r="B17" s="164" t="str">
        <f>IF('School RIA'!G29&lt;&gt;"",K17,"")</f>
        <v/>
      </c>
      <c r="C17" s="164" t="str">
        <f>IF('School RIA'!H29&lt;&gt;"",$L17,"")</f>
        <v/>
      </c>
      <c r="D17" s="164" t="str">
        <f>IF('School RIA'!G29&lt;&gt;"",0,"")</f>
        <v/>
      </c>
      <c r="E17" s="164" t="str">
        <f>IF('School RIA'!G29&lt;&gt;"","S","")</f>
        <v/>
      </c>
      <c r="F17" s="165" t="str">
        <f>IF('School RIA'!H29&lt;&gt;0,'School RIA'!H29,"")</f>
        <v/>
      </c>
      <c r="G17" s="168"/>
      <c r="H17" s="166" t="str">
        <f>IF('School RIA'!F29&lt;&gt;"",CONCATENATE('School RIA'!$F$18," ",'Finance Template'!$C$2,""),"")</f>
        <v/>
      </c>
      <c r="I17" s="166" t="str">
        <f>IF('School RIA'!H29&lt;&gt;"",CONCATENATE('School RIA'!J29,"|",'School RIA'!K29,"|",'School RIA'!I29),"")</f>
        <v/>
      </c>
      <c r="K17" s="167" t="e">
        <f>VLOOKUP('School RIA'!G29,Conversion!$A$2:$E$15,2,FALSE)</f>
        <v>#N/A</v>
      </c>
      <c r="L17" s="167" t="e">
        <f>VLOOKUP('School RIA'!G29,Conversion!$A$2:$E$15,3,FALSE)</f>
        <v>#N/A</v>
      </c>
    </row>
    <row r="18" spans="1:12" x14ac:dyDescent="0.25">
      <c r="A18" s="163" t="str">
        <f>IF('School RIA'!F30&lt;&gt;"",'School RIA'!F30,"")</f>
        <v/>
      </c>
      <c r="B18" s="164" t="str">
        <f>IF('School RIA'!G30&lt;&gt;"",K18,"")</f>
        <v/>
      </c>
      <c r="C18" s="164" t="str">
        <f>IF('School RIA'!H30&lt;&gt;"",$L18,"")</f>
        <v/>
      </c>
      <c r="D18" s="164" t="str">
        <f>IF('School RIA'!G30&lt;&gt;"",0,"")</f>
        <v/>
      </c>
      <c r="E18" s="164" t="str">
        <f>IF('School RIA'!G30&lt;&gt;"","S","")</f>
        <v/>
      </c>
      <c r="F18" s="165" t="str">
        <f>IF('School RIA'!H30&lt;&gt;0,'School RIA'!H30,"")</f>
        <v/>
      </c>
      <c r="G18" s="168"/>
      <c r="H18" s="166" t="str">
        <f>IF('School RIA'!F30&lt;&gt;"",CONCATENATE('School RIA'!$F$18," ",'Finance Template'!$C$2,""),"")</f>
        <v/>
      </c>
      <c r="I18" s="166" t="str">
        <f>IF('School RIA'!H30&lt;&gt;"",CONCATENATE('School RIA'!J30,"|",'School RIA'!K30,"|",'School RIA'!I30),"")</f>
        <v/>
      </c>
      <c r="K18" s="167" t="e">
        <f>VLOOKUP('School RIA'!G30,Conversion!$A$2:$E$15,2,FALSE)</f>
        <v>#N/A</v>
      </c>
      <c r="L18" s="167" t="e">
        <f>VLOOKUP('School RIA'!G30,Conversion!$A$2:$E$15,3,FALSE)</f>
        <v>#N/A</v>
      </c>
    </row>
    <row r="19" spans="1:12" x14ac:dyDescent="0.25">
      <c r="A19" s="163" t="str">
        <f>IF('School RIA'!F31&lt;&gt;"",'School RIA'!F31,"")</f>
        <v/>
      </c>
      <c r="B19" s="164" t="str">
        <f>IF('School RIA'!G31&lt;&gt;"",K19,"")</f>
        <v/>
      </c>
      <c r="C19" s="164" t="str">
        <f>IF('School RIA'!H31&lt;&gt;"",$L19,"")</f>
        <v/>
      </c>
      <c r="D19" s="164" t="str">
        <f>IF('School RIA'!G31&lt;&gt;"",0,"")</f>
        <v/>
      </c>
      <c r="E19" s="164" t="str">
        <f>IF('School RIA'!G31&lt;&gt;"","S","")</f>
        <v/>
      </c>
      <c r="F19" s="165" t="str">
        <f>IF('School RIA'!H31&lt;&gt;0,'School RIA'!H31,"")</f>
        <v/>
      </c>
      <c r="G19" s="168"/>
      <c r="H19" s="166" t="str">
        <f>IF('School RIA'!F31&lt;&gt;"",CONCATENATE('School RIA'!$F$18," ",'Finance Template'!$C$2,""),"")</f>
        <v/>
      </c>
      <c r="I19" s="166" t="str">
        <f>IF('School RIA'!H31&lt;&gt;"",CONCATENATE('School RIA'!J31,"|",'School RIA'!K31,"|",'School RIA'!I31),"")</f>
        <v/>
      </c>
      <c r="K19" s="167" t="e">
        <f>VLOOKUP('School RIA'!G31,Conversion!$A$2:$E$15,2,FALSE)</f>
        <v>#N/A</v>
      </c>
      <c r="L19" s="167" t="e">
        <f>VLOOKUP('School RIA'!G31,Conversion!$A$2:$E$15,3,FALSE)</f>
        <v>#N/A</v>
      </c>
    </row>
    <row r="20" spans="1:12" x14ac:dyDescent="0.25">
      <c r="A20" s="163" t="str">
        <f>IF('School RIA'!F32&lt;&gt;"",'School RIA'!F32,"")</f>
        <v/>
      </c>
      <c r="B20" s="164" t="str">
        <f>IF('School RIA'!G32&lt;&gt;"",K20,"")</f>
        <v/>
      </c>
      <c r="C20" s="164" t="str">
        <f>IF('School RIA'!H32&lt;&gt;"",$L20,"")</f>
        <v/>
      </c>
      <c r="D20" s="164" t="str">
        <f>IF('School RIA'!G32&lt;&gt;"",0,"")</f>
        <v/>
      </c>
      <c r="E20" s="164" t="str">
        <f>IF('School RIA'!G32&lt;&gt;"","S","")</f>
        <v/>
      </c>
      <c r="F20" s="165" t="str">
        <f>IF('School RIA'!H32&lt;&gt;0,'School RIA'!H32,"")</f>
        <v/>
      </c>
      <c r="G20" s="168"/>
      <c r="H20" s="166" t="str">
        <f>IF('School RIA'!F32&lt;&gt;"",CONCATENATE('School RIA'!$F$18," ",'Finance Template'!$C$2,""),"")</f>
        <v/>
      </c>
      <c r="I20" s="166" t="str">
        <f>IF('School RIA'!H32&lt;&gt;"",CONCATENATE('School RIA'!J32,"|",'School RIA'!K32,"|",'School RIA'!I32),"")</f>
        <v/>
      </c>
      <c r="K20" s="167" t="e">
        <f>VLOOKUP('School RIA'!G32,Conversion!$A$2:$E$15,2,FALSE)</f>
        <v>#N/A</v>
      </c>
      <c r="L20" s="167" t="e">
        <f>VLOOKUP('School RIA'!G32,Conversion!$A$2:$E$15,3,FALSE)</f>
        <v>#N/A</v>
      </c>
    </row>
    <row r="21" spans="1:12" x14ac:dyDescent="0.25">
      <c r="A21" s="163" t="str">
        <f>IF('School RIA'!F33&lt;&gt;"",'School RIA'!F33,"")</f>
        <v/>
      </c>
      <c r="B21" s="164" t="str">
        <f>IF('School RIA'!G33&lt;&gt;"",K21,"")</f>
        <v/>
      </c>
      <c r="C21" s="164" t="str">
        <f>IF('School RIA'!H33&lt;&gt;"",$L21,"")</f>
        <v/>
      </c>
      <c r="D21" s="164" t="str">
        <f>IF('School RIA'!G33&lt;&gt;"",0,"")</f>
        <v/>
      </c>
      <c r="E21" s="164" t="str">
        <f>IF('School RIA'!G33&lt;&gt;"","S","")</f>
        <v/>
      </c>
      <c r="F21" s="165" t="str">
        <f>IF('School RIA'!H33&lt;&gt;0,'School RIA'!H33,"")</f>
        <v/>
      </c>
      <c r="G21" s="168"/>
      <c r="H21" s="166" t="str">
        <f>IF('School RIA'!F33&lt;&gt;"",CONCATENATE('School RIA'!$F$18," ",'Finance Template'!$C$2,""),"")</f>
        <v/>
      </c>
      <c r="I21" s="166" t="str">
        <f>IF('School RIA'!H33&lt;&gt;"",CONCATENATE('School RIA'!J33,"|",'School RIA'!K33,"|",'School RIA'!I33),"")</f>
        <v/>
      </c>
      <c r="K21" s="167" t="e">
        <f>VLOOKUP('School RIA'!G33,Conversion!$A$2:$E$15,2,FALSE)</f>
        <v>#N/A</v>
      </c>
      <c r="L21" s="167" t="e">
        <f>VLOOKUP('School RIA'!G33,Conversion!$A$2:$E$15,3,FALSE)</f>
        <v>#N/A</v>
      </c>
    </row>
    <row r="22" spans="1:12" x14ac:dyDescent="0.25">
      <c r="A22" s="163" t="str">
        <f>IF('School RIA'!F34&lt;&gt;"",'School RIA'!F34,"")</f>
        <v/>
      </c>
      <c r="B22" s="164" t="str">
        <f>IF('School RIA'!G34&lt;&gt;"",K22,"")</f>
        <v/>
      </c>
      <c r="C22" s="164" t="str">
        <f>IF('School RIA'!H34&lt;&gt;"",$L22,"")</f>
        <v/>
      </c>
      <c r="D22" s="164" t="str">
        <f>IF('School RIA'!G34&lt;&gt;"",0,"")</f>
        <v/>
      </c>
      <c r="E22" s="164" t="str">
        <f>IF('School RIA'!G34&lt;&gt;"","S","")</f>
        <v/>
      </c>
      <c r="F22" s="165" t="str">
        <f>IF('School RIA'!H34&lt;&gt;0,'School RIA'!H34,"")</f>
        <v/>
      </c>
      <c r="G22" s="168"/>
      <c r="H22" s="166" t="str">
        <f>IF('School RIA'!F34&lt;&gt;"",CONCATENATE('School RIA'!$F$18," ",'Finance Template'!$C$2,""),"")</f>
        <v/>
      </c>
      <c r="I22" s="166" t="str">
        <f>IF('School RIA'!H34&lt;&gt;"",CONCATENATE('School RIA'!J34,"|",'School RIA'!K34,"|",'School RIA'!I34),"")</f>
        <v/>
      </c>
      <c r="K22" s="167" t="e">
        <f>VLOOKUP('School RIA'!G34,Conversion!$A$2:$E$15,2,FALSE)</f>
        <v>#N/A</v>
      </c>
      <c r="L22" s="167" t="e">
        <f>VLOOKUP('School RIA'!G34,Conversion!$A$2:$E$15,3,FALSE)</f>
        <v>#N/A</v>
      </c>
    </row>
    <row r="23" spans="1:12" x14ac:dyDescent="0.25">
      <c r="A23" s="163" t="str">
        <f>IF('School RIA'!F35&lt;&gt;"",'School RIA'!F35,"")</f>
        <v/>
      </c>
      <c r="B23" s="164" t="str">
        <f>IF('School RIA'!G35&lt;&gt;"",K23,"")</f>
        <v/>
      </c>
      <c r="C23" s="164" t="str">
        <f>IF('School RIA'!H35&lt;&gt;"",$L23,"")</f>
        <v/>
      </c>
      <c r="D23" s="164" t="str">
        <f>IF('School RIA'!G35&lt;&gt;"",0,"")</f>
        <v/>
      </c>
      <c r="E23" s="164" t="str">
        <f>IF('School RIA'!G35&lt;&gt;"","S","")</f>
        <v/>
      </c>
      <c r="F23" s="165" t="str">
        <f>IF('School RIA'!H35&lt;&gt;0,'School RIA'!H35,"")</f>
        <v/>
      </c>
      <c r="G23" s="168"/>
      <c r="H23" s="166" t="str">
        <f>IF('School RIA'!F35&lt;&gt;"",CONCATENATE('School RIA'!$F$18," ",'Finance Template'!$C$2,""),"")</f>
        <v/>
      </c>
      <c r="I23" s="166" t="str">
        <f>IF('School RIA'!H35&lt;&gt;"",CONCATENATE('School RIA'!J35,"|",'School RIA'!K35,"|",'School RIA'!I35),"")</f>
        <v/>
      </c>
      <c r="K23" s="167" t="e">
        <f>VLOOKUP('School RIA'!G35,Conversion!$A$2:$E$15,2,FALSE)</f>
        <v>#N/A</v>
      </c>
      <c r="L23" s="167" t="e">
        <f>VLOOKUP('School RIA'!G35,Conversion!$A$2:$E$15,3,FALSE)</f>
        <v>#N/A</v>
      </c>
    </row>
    <row r="24" spans="1:12" x14ac:dyDescent="0.25">
      <c r="A24" s="163" t="str">
        <f>IF('School RIA'!F36&lt;&gt;"",'School RIA'!F36,"")</f>
        <v/>
      </c>
      <c r="B24" s="164" t="str">
        <f>IF('School RIA'!G36&lt;&gt;"",K24,"")</f>
        <v/>
      </c>
      <c r="C24" s="164" t="str">
        <f>IF('School RIA'!H36&lt;&gt;"",$L24,"")</f>
        <v/>
      </c>
      <c r="D24" s="164" t="str">
        <f>IF('School RIA'!G36&lt;&gt;"",0,"")</f>
        <v/>
      </c>
      <c r="E24" s="164" t="str">
        <f>IF('School RIA'!G36&lt;&gt;"","S","")</f>
        <v/>
      </c>
      <c r="F24" s="165" t="str">
        <f>IF('School RIA'!H36&lt;&gt;0,'School RIA'!H36,"")</f>
        <v/>
      </c>
      <c r="G24" s="168"/>
      <c r="H24" s="166" t="str">
        <f>IF('School RIA'!F36&lt;&gt;"",CONCATENATE('School RIA'!$F$18," ",'Finance Template'!$C$2,""),"")</f>
        <v/>
      </c>
      <c r="I24" s="166" t="str">
        <f>IF('School RIA'!H36&lt;&gt;"",CONCATENATE('School RIA'!J36,"|",'School RIA'!K36,"|",'School RIA'!I36),"")</f>
        <v/>
      </c>
      <c r="K24" s="167" t="e">
        <f>VLOOKUP('School RIA'!G36,Conversion!$A$2:$E$15,2,FALSE)</f>
        <v>#N/A</v>
      </c>
      <c r="L24" s="167" t="e">
        <f>VLOOKUP('School RIA'!G36,Conversion!$A$2:$E$15,3,FALSE)</f>
        <v>#N/A</v>
      </c>
    </row>
    <row r="25" spans="1:12" x14ac:dyDescent="0.25">
      <c r="A25" s="163" t="str">
        <f>IF('School RIA'!F37&lt;&gt;"",'School RIA'!F37,"")</f>
        <v/>
      </c>
      <c r="B25" s="164" t="str">
        <f>IF('School RIA'!G37&lt;&gt;"",K25,"")</f>
        <v/>
      </c>
      <c r="C25" s="164" t="str">
        <f>IF('School RIA'!H37&lt;&gt;"",$L25,"")</f>
        <v/>
      </c>
      <c r="D25" s="164" t="str">
        <f>IF('School RIA'!G37&lt;&gt;"",0,"")</f>
        <v/>
      </c>
      <c r="E25" s="164" t="str">
        <f>IF('School RIA'!G37&lt;&gt;"","S","")</f>
        <v/>
      </c>
      <c r="F25" s="165" t="str">
        <f>IF('School RIA'!H37&lt;&gt;0,'School RIA'!H37,"")</f>
        <v/>
      </c>
      <c r="G25" s="168"/>
      <c r="H25" s="166" t="str">
        <f>IF('School RIA'!F37&lt;&gt;"",CONCATENATE('School RIA'!$F$18," ",'Finance Template'!$C$2,""),"")</f>
        <v/>
      </c>
      <c r="I25" s="166" t="str">
        <f>IF('School RIA'!H37&lt;&gt;"",CONCATENATE('School RIA'!J37,"|",'School RIA'!K37,"|",'School RIA'!I37),"")</f>
        <v/>
      </c>
      <c r="K25" s="167" t="e">
        <f>VLOOKUP('School RIA'!G37,Conversion!$A$2:$E$15,2,FALSE)</f>
        <v>#N/A</v>
      </c>
      <c r="L25" s="167" t="e">
        <f>VLOOKUP('School RIA'!G37,Conversion!$A$2:$E$15,3,FALSE)</f>
        <v>#N/A</v>
      </c>
    </row>
    <row r="26" spans="1:12" x14ac:dyDescent="0.25">
      <c r="A26" s="163" t="str">
        <f>IF('School RIA'!F38&lt;&gt;"",'School RIA'!F38,"")</f>
        <v/>
      </c>
      <c r="B26" s="164" t="str">
        <f>IF('School RIA'!G38&lt;&gt;"",K26,"")</f>
        <v/>
      </c>
      <c r="C26" s="164" t="str">
        <f>IF('School RIA'!H38&lt;&gt;"",$L26,"")</f>
        <v/>
      </c>
      <c r="D26" s="164" t="str">
        <f>IF('School RIA'!G38&lt;&gt;"",0,"")</f>
        <v/>
      </c>
      <c r="E26" s="164" t="str">
        <f>IF('School RIA'!G38&lt;&gt;"","S","")</f>
        <v/>
      </c>
      <c r="F26" s="165" t="str">
        <f>IF('School RIA'!H38&lt;&gt;0,'School RIA'!H38,"")</f>
        <v/>
      </c>
      <c r="G26" s="168"/>
      <c r="H26" s="166" t="str">
        <f>IF('School RIA'!F38&lt;&gt;"",CONCATENATE('School RIA'!$F$18," ",'Finance Template'!$C$2,""),"")</f>
        <v/>
      </c>
      <c r="I26" s="166" t="str">
        <f>IF('School RIA'!H38&lt;&gt;"",CONCATENATE('School RIA'!J38,"|",'School RIA'!K38,"|",'School RIA'!I38),"")</f>
        <v/>
      </c>
      <c r="K26" s="167" t="e">
        <f>VLOOKUP('School RIA'!G38,Conversion!$A$2:$E$15,2,FALSE)</f>
        <v>#N/A</v>
      </c>
      <c r="L26" s="167" t="e">
        <f>VLOOKUP('School RIA'!G38,Conversion!$A$2:$E$15,3,FALSE)</f>
        <v>#N/A</v>
      </c>
    </row>
    <row r="27" spans="1:12" x14ac:dyDescent="0.25">
      <c r="A27" s="163" t="str">
        <f>IF('School RIA'!F39&lt;&gt;"",'School RIA'!F39,"")</f>
        <v/>
      </c>
      <c r="B27" s="164" t="str">
        <f>IF('School RIA'!G39&lt;&gt;"",K27,"")</f>
        <v/>
      </c>
      <c r="C27" s="164" t="str">
        <f>IF('School RIA'!H39&lt;&gt;"",$L27,"")</f>
        <v/>
      </c>
      <c r="D27" s="164" t="str">
        <f>IF('School RIA'!G39&lt;&gt;"",0,"")</f>
        <v/>
      </c>
      <c r="E27" s="164" t="str">
        <f>IF('School RIA'!G39&lt;&gt;"","S","")</f>
        <v/>
      </c>
      <c r="F27" s="165" t="str">
        <f>IF('School RIA'!H39&lt;&gt;0,'School RIA'!H39,"")</f>
        <v/>
      </c>
      <c r="G27" s="168"/>
      <c r="H27" s="166" t="str">
        <f>IF('School RIA'!F39&lt;&gt;"",CONCATENATE('School RIA'!$F$18," ",'Finance Template'!$C$2,""),"")</f>
        <v/>
      </c>
      <c r="I27" s="166" t="str">
        <f>IF('School RIA'!H39&lt;&gt;"",CONCATENATE('School RIA'!J39,"|",'School RIA'!K39,"|",'School RIA'!I39),"")</f>
        <v/>
      </c>
      <c r="K27" s="167" t="e">
        <f>VLOOKUP('School RIA'!G39,Conversion!$A$2:$E$15,2,FALSE)</f>
        <v>#N/A</v>
      </c>
      <c r="L27" s="167" t="e">
        <f>VLOOKUP('School RIA'!G39,Conversion!$A$2:$E$15,3,FALSE)</f>
        <v>#N/A</v>
      </c>
    </row>
    <row r="28" spans="1:12" x14ac:dyDescent="0.25">
      <c r="A28" s="163" t="str">
        <f>IF('School RIA'!F40&lt;&gt;"",'School RIA'!F40,"")</f>
        <v/>
      </c>
      <c r="B28" s="164" t="str">
        <f>IF('School RIA'!G40&lt;&gt;"",K28,"")</f>
        <v/>
      </c>
      <c r="C28" s="164" t="str">
        <f>IF('School RIA'!H40&lt;&gt;"",$L28,"")</f>
        <v/>
      </c>
      <c r="D28" s="164" t="str">
        <f>IF('School RIA'!G40&lt;&gt;"",0,"")</f>
        <v/>
      </c>
      <c r="E28" s="164" t="str">
        <f>IF('School RIA'!G40&lt;&gt;"","S","")</f>
        <v/>
      </c>
      <c r="F28" s="165" t="str">
        <f>IF('School RIA'!H40&lt;&gt;0,'School RIA'!H40,"")</f>
        <v/>
      </c>
      <c r="G28" s="168"/>
      <c r="H28" s="166" t="str">
        <f>IF('School RIA'!F40&lt;&gt;"",CONCATENATE('School RIA'!$F$18," ",'Finance Template'!$C$2,""),"")</f>
        <v/>
      </c>
      <c r="I28" s="166" t="str">
        <f>IF('School RIA'!H40&lt;&gt;"",CONCATENATE('School RIA'!J40,"|",'School RIA'!K40,"|",'School RIA'!I40),"")</f>
        <v/>
      </c>
      <c r="K28" s="167" t="e">
        <f>VLOOKUP('School RIA'!G40,Conversion!$A$2:$E$15,2,FALSE)</f>
        <v>#N/A</v>
      </c>
      <c r="L28" s="167" t="e">
        <f>VLOOKUP('School RIA'!G40,Conversion!$A$2:$E$15,3,FALSE)</f>
        <v>#N/A</v>
      </c>
    </row>
    <row r="29" spans="1:12" x14ac:dyDescent="0.25">
      <c r="A29" s="163" t="str">
        <f>IF('School RIA'!F41&lt;&gt;"",'School RIA'!F41,"")</f>
        <v/>
      </c>
      <c r="B29" s="164" t="str">
        <f>IF('School RIA'!G41&lt;&gt;"",K29,"")</f>
        <v/>
      </c>
      <c r="C29" s="164" t="str">
        <f>IF('School RIA'!H41&lt;&gt;"",$L29,"")</f>
        <v/>
      </c>
      <c r="D29" s="164" t="str">
        <f>IF('School RIA'!G41&lt;&gt;"",0,"")</f>
        <v/>
      </c>
      <c r="E29" s="164" t="str">
        <f>IF('School RIA'!G41&lt;&gt;"","S","")</f>
        <v/>
      </c>
      <c r="F29" s="165" t="str">
        <f>IF('School RIA'!H41&lt;&gt;0,'School RIA'!H41,"")</f>
        <v/>
      </c>
      <c r="G29" s="168"/>
      <c r="H29" s="166" t="str">
        <f>IF('School RIA'!F41&lt;&gt;"",CONCATENATE('School RIA'!$F$18," ",'Finance Template'!$C$2,""),"")</f>
        <v/>
      </c>
      <c r="I29" s="166" t="str">
        <f>IF('School RIA'!H41&lt;&gt;"",CONCATENATE('School RIA'!J41,"|",'School RIA'!K41,"|",'School RIA'!I41),"")</f>
        <v/>
      </c>
      <c r="K29" s="167" t="e">
        <f>VLOOKUP('School RIA'!G41,Conversion!$A$2:$E$15,2,FALSE)</f>
        <v>#N/A</v>
      </c>
      <c r="L29" s="167" t="e">
        <f>VLOOKUP('School RIA'!G41,Conversion!$A$2:$E$15,3,FALSE)</f>
        <v>#N/A</v>
      </c>
    </row>
    <row r="30" spans="1:12" x14ac:dyDescent="0.25">
      <c r="A30" s="163" t="str">
        <f>IF('School RIA'!F42&lt;&gt;"",'School RIA'!F42,"")</f>
        <v/>
      </c>
      <c r="B30" s="164" t="str">
        <f>IF('School RIA'!G42&lt;&gt;"",K30,"")</f>
        <v/>
      </c>
      <c r="C30" s="164" t="str">
        <f>IF('School RIA'!H42&lt;&gt;"",$L30,"")</f>
        <v/>
      </c>
      <c r="D30" s="164" t="str">
        <f>IF('School RIA'!G42&lt;&gt;"",0,"")</f>
        <v/>
      </c>
      <c r="E30" s="164" t="str">
        <f>IF('School RIA'!G42&lt;&gt;"","S","")</f>
        <v/>
      </c>
      <c r="F30" s="165" t="str">
        <f>IF('School RIA'!H42&lt;&gt;0,'School RIA'!H42,"")</f>
        <v/>
      </c>
      <c r="G30" s="168"/>
      <c r="H30" s="166" t="str">
        <f>IF('School RIA'!F42&lt;&gt;"",CONCATENATE('School RIA'!$F$18," ",'Finance Template'!$C$2,""),"")</f>
        <v/>
      </c>
      <c r="I30" s="166" t="str">
        <f>IF('School RIA'!H42&lt;&gt;"",CONCATENATE('School RIA'!J42,"|",'School RIA'!K42,"|",'School RIA'!I42),"")</f>
        <v/>
      </c>
      <c r="K30" s="167" t="e">
        <f>VLOOKUP('School RIA'!G42,Conversion!$A$2:$E$15,2,FALSE)</f>
        <v>#N/A</v>
      </c>
      <c r="L30" s="167" t="e">
        <f>VLOOKUP('School RIA'!G42,Conversion!$A$2:$E$15,3,FALSE)</f>
        <v>#N/A</v>
      </c>
    </row>
    <row r="31" spans="1:12" x14ac:dyDescent="0.25">
      <c r="A31" s="163" t="str">
        <f>IF('School RIA'!F43&lt;&gt;"",'School RIA'!F43,"")</f>
        <v/>
      </c>
      <c r="B31" s="164" t="str">
        <f>IF('School RIA'!G43&lt;&gt;"",K31,"")</f>
        <v/>
      </c>
      <c r="C31" s="164" t="str">
        <f>IF('School RIA'!H43&lt;&gt;"",$L31,"")</f>
        <v/>
      </c>
      <c r="D31" s="164" t="str">
        <f>IF('School RIA'!G43&lt;&gt;"",0,"")</f>
        <v/>
      </c>
      <c r="E31" s="164" t="str">
        <f>IF('School RIA'!G43&lt;&gt;"","S","")</f>
        <v/>
      </c>
      <c r="F31" s="165" t="str">
        <f>IF('School RIA'!H43&lt;&gt;0,'School RIA'!H43,"")</f>
        <v/>
      </c>
      <c r="G31" s="168"/>
      <c r="H31" s="166" t="str">
        <f>IF('School RIA'!F43&lt;&gt;"",CONCATENATE('School RIA'!$F$18," ",'Finance Template'!$C$2,""),"")</f>
        <v/>
      </c>
      <c r="I31" s="166" t="str">
        <f>IF('School RIA'!H43&lt;&gt;"",CONCATENATE('School RIA'!J43,"|",'School RIA'!K43,"|",'School RIA'!I43),"")</f>
        <v/>
      </c>
      <c r="K31" s="167" t="e">
        <f>VLOOKUP('School RIA'!G43,Conversion!$A$2:$E$15,2,FALSE)</f>
        <v>#N/A</v>
      </c>
      <c r="L31" s="167" t="e">
        <f>VLOOKUP('School RIA'!G43,Conversion!$A$2:$E$15,3,FALSE)</f>
        <v>#N/A</v>
      </c>
    </row>
    <row r="32" spans="1:12" x14ac:dyDescent="0.25">
      <c r="A32" s="163" t="str">
        <f>IF('School RIA'!F44&lt;&gt;"",'School RIA'!F44,"")</f>
        <v/>
      </c>
      <c r="B32" s="164" t="str">
        <f>IF('School RIA'!G44&lt;&gt;"",K32,"")</f>
        <v/>
      </c>
      <c r="C32" s="164" t="str">
        <f>IF('School RIA'!H44&lt;&gt;"",$L32,"")</f>
        <v/>
      </c>
      <c r="D32" s="164" t="str">
        <f>IF('School RIA'!G44&lt;&gt;"",0,"")</f>
        <v/>
      </c>
      <c r="E32" s="164" t="str">
        <f>IF('School RIA'!G44&lt;&gt;"","S","")</f>
        <v/>
      </c>
      <c r="F32" s="165" t="str">
        <f>IF('School RIA'!H44&lt;&gt;0,'School RIA'!H44,"")</f>
        <v/>
      </c>
      <c r="G32" s="168"/>
      <c r="H32" s="166" t="str">
        <f>IF('School RIA'!F44&lt;&gt;"",CONCATENATE('School RIA'!$F$18," ",'Finance Template'!$C$2,""),"")</f>
        <v/>
      </c>
      <c r="I32" s="166" t="str">
        <f>IF('School RIA'!H44&lt;&gt;"",CONCATENATE('School RIA'!J44,"|",'School RIA'!K44,"|",'School RIA'!I44),"")</f>
        <v/>
      </c>
      <c r="K32" s="167" t="e">
        <f>VLOOKUP('School RIA'!G44,Conversion!$A$2:$E$15,2,FALSE)</f>
        <v>#N/A</v>
      </c>
      <c r="L32" s="167" t="e">
        <f>VLOOKUP('School RIA'!G44,Conversion!$A$2:$E$15,3,FALSE)</f>
        <v>#N/A</v>
      </c>
    </row>
    <row r="33" spans="1:12" x14ac:dyDescent="0.25">
      <c r="A33" s="163" t="str">
        <f>IF('School RIA'!F45&lt;&gt;"",'School RIA'!F45,"")</f>
        <v/>
      </c>
      <c r="B33" s="164" t="str">
        <f>IF('School RIA'!G45&lt;&gt;"",K33,"")</f>
        <v/>
      </c>
      <c r="C33" s="164" t="str">
        <f>IF('School RIA'!H45&lt;&gt;"",$L33,"")</f>
        <v/>
      </c>
      <c r="D33" s="164" t="str">
        <f>IF('School RIA'!G45&lt;&gt;"",0,"")</f>
        <v/>
      </c>
      <c r="E33" s="164" t="str">
        <f>IF('School RIA'!G45&lt;&gt;"","S","")</f>
        <v/>
      </c>
      <c r="F33" s="165" t="str">
        <f>IF('School RIA'!H45&lt;&gt;0,'School RIA'!H45,"")</f>
        <v/>
      </c>
      <c r="G33" s="168"/>
      <c r="H33" s="166" t="str">
        <f>IF('School RIA'!F45&lt;&gt;"",CONCATENATE('School RIA'!$F$18," ",'Finance Template'!$C$2,""),"")</f>
        <v/>
      </c>
      <c r="I33" s="166" t="str">
        <f>IF('School RIA'!H45&lt;&gt;"",CONCATENATE('School RIA'!J45,"|",'School RIA'!K45,"|",'School RIA'!I45),"")</f>
        <v/>
      </c>
      <c r="K33" s="167" t="e">
        <f>VLOOKUP('School RIA'!G45,Conversion!$A$2:$E$15,2,FALSE)</f>
        <v>#N/A</v>
      </c>
      <c r="L33" s="167" t="e">
        <f>VLOOKUP('School RIA'!G45,Conversion!$A$2:$E$15,3,FALSE)</f>
        <v>#N/A</v>
      </c>
    </row>
    <row r="34" spans="1:12" x14ac:dyDescent="0.25">
      <c r="A34" s="163" t="str">
        <f>IF('School RIA'!F46&lt;&gt;"",'School RIA'!F46,"")</f>
        <v/>
      </c>
      <c r="B34" s="164" t="str">
        <f>IF('School RIA'!G46&lt;&gt;"",K34,"")</f>
        <v/>
      </c>
      <c r="C34" s="164" t="str">
        <f>IF('School RIA'!H46&lt;&gt;"",$L34,"")</f>
        <v/>
      </c>
      <c r="D34" s="164" t="str">
        <f>IF('School RIA'!G46&lt;&gt;"",0,"")</f>
        <v/>
      </c>
      <c r="E34" s="164" t="str">
        <f>IF('School RIA'!G46&lt;&gt;"","S","")</f>
        <v/>
      </c>
      <c r="F34" s="165" t="str">
        <f>IF('School RIA'!H46&lt;&gt;0,'School RIA'!H46,"")</f>
        <v/>
      </c>
      <c r="G34" s="168"/>
      <c r="H34" s="166" t="str">
        <f>IF('School RIA'!F46&lt;&gt;"",CONCATENATE('School RIA'!$F$18," ",'Finance Template'!$C$2,""),"")</f>
        <v/>
      </c>
      <c r="I34" s="166" t="str">
        <f>IF('School RIA'!H46&lt;&gt;"",CONCATENATE('School RIA'!J46,"|",'School RIA'!K46,"|",'School RIA'!I46),"")</f>
        <v/>
      </c>
      <c r="K34" s="167" t="e">
        <f>VLOOKUP('School RIA'!G46,Conversion!$A$2:$E$15,2,FALSE)</f>
        <v>#N/A</v>
      </c>
      <c r="L34" s="167" t="e">
        <f>VLOOKUP('School RIA'!G46,Conversion!$A$2:$E$15,3,FALSE)</f>
        <v>#N/A</v>
      </c>
    </row>
    <row r="35" spans="1:12" x14ac:dyDescent="0.25">
      <c r="A35" s="163" t="str">
        <f>IF('School RIA'!F47&lt;&gt;"",'School RIA'!F47,"")</f>
        <v/>
      </c>
      <c r="B35" s="164" t="str">
        <f>IF('School RIA'!G47&lt;&gt;"",K35,"")</f>
        <v/>
      </c>
      <c r="C35" s="164" t="str">
        <f>IF('School RIA'!H47&lt;&gt;"",$L35,"")</f>
        <v/>
      </c>
      <c r="D35" s="164" t="str">
        <f>IF('School RIA'!G47&lt;&gt;"",0,"")</f>
        <v/>
      </c>
      <c r="E35" s="164" t="str">
        <f>IF('School RIA'!G47&lt;&gt;"","S","")</f>
        <v/>
      </c>
      <c r="F35" s="165" t="str">
        <f>IF('School RIA'!H47&lt;&gt;0,'School RIA'!H47,"")</f>
        <v/>
      </c>
      <c r="G35" s="168"/>
      <c r="H35" s="166" t="str">
        <f>IF('School RIA'!F47&lt;&gt;"",CONCATENATE('School RIA'!$F$18," ",'Finance Template'!$C$2,""),"")</f>
        <v/>
      </c>
      <c r="I35" s="166" t="str">
        <f>IF('School RIA'!H47&lt;&gt;"",CONCATENATE('School RIA'!J47,"|",'School RIA'!K47,"|",'School RIA'!I47),"")</f>
        <v/>
      </c>
      <c r="K35" s="167" t="e">
        <f>VLOOKUP('School RIA'!G47,Conversion!$A$2:$E$15,2,FALSE)</f>
        <v>#N/A</v>
      </c>
      <c r="L35" s="167" t="e">
        <f>VLOOKUP('School RIA'!G47,Conversion!$A$2:$E$15,3,FALSE)</f>
        <v>#N/A</v>
      </c>
    </row>
  </sheetData>
  <conditionalFormatting sqref="H1:H3">
    <cfRule type="cellIs" dxfId="0" priority="1"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15"/>
  <sheetViews>
    <sheetView workbookViewId="0">
      <selection activeCell="G15" sqref="G15"/>
    </sheetView>
  </sheetViews>
  <sheetFormatPr defaultRowHeight="12.5" x14ac:dyDescent="0.25"/>
  <cols>
    <col min="1" max="2" width="9.1796875" style="6" customWidth="1"/>
    <col min="3" max="3" width="4" style="6" bestFit="1" customWidth="1"/>
    <col min="4" max="4" width="2" style="6" bestFit="1" customWidth="1"/>
    <col min="5" max="5" width="2.26953125" style="6" bestFit="1" customWidth="1"/>
  </cols>
  <sheetData>
    <row r="1" spans="1:10" ht="13" x14ac:dyDescent="0.3">
      <c r="A1" s="4" t="s">
        <v>46</v>
      </c>
      <c r="B1" s="4" t="s">
        <v>47</v>
      </c>
      <c r="C1" s="5"/>
      <c r="D1" s="5"/>
      <c r="E1" s="5"/>
      <c r="I1" t="s">
        <v>107</v>
      </c>
    </row>
    <row r="2" spans="1:10" x14ac:dyDescent="0.25">
      <c r="C2" s="5">
        <v>0</v>
      </c>
      <c r="D2" s="5">
        <v>0</v>
      </c>
      <c r="E2" s="5" t="s">
        <v>48</v>
      </c>
      <c r="I2" s="6" t="s">
        <v>61</v>
      </c>
      <c r="J2" s="6">
        <v>81203</v>
      </c>
    </row>
    <row r="3" spans="1:10" x14ac:dyDescent="0.25">
      <c r="C3" s="5">
        <v>0</v>
      </c>
      <c r="D3" s="5">
        <v>0</v>
      </c>
      <c r="E3" s="5" t="s">
        <v>48</v>
      </c>
      <c r="I3" s="6" t="s">
        <v>59</v>
      </c>
      <c r="J3" s="6">
        <v>81202</v>
      </c>
    </row>
    <row r="4" spans="1:10" x14ac:dyDescent="0.25">
      <c r="C4" s="5">
        <v>0</v>
      </c>
      <c r="D4" s="5">
        <v>0</v>
      </c>
      <c r="E4" s="5" t="s">
        <v>48</v>
      </c>
      <c r="I4" s="6" t="s">
        <v>60</v>
      </c>
      <c r="J4" s="6">
        <v>81113</v>
      </c>
    </row>
    <row r="5" spans="1:10" x14ac:dyDescent="0.25">
      <c r="A5" s="170">
        <v>81210</v>
      </c>
      <c r="B5" s="6">
        <v>82500</v>
      </c>
      <c r="C5" s="5">
        <v>0</v>
      </c>
      <c r="D5" s="5">
        <v>0</v>
      </c>
      <c r="E5" s="5" t="s">
        <v>48</v>
      </c>
    </row>
    <row r="6" spans="1:10" x14ac:dyDescent="0.25">
      <c r="A6" s="170">
        <v>81221</v>
      </c>
      <c r="B6" s="6" t="s">
        <v>96</v>
      </c>
      <c r="C6" s="5">
        <v>0</v>
      </c>
      <c r="D6" s="5">
        <v>0</v>
      </c>
      <c r="E6" s="5" t="s">
        <v>48</v>
      </c>
    </row>
    <row r="7" spans="1:10" x14ac:dyDescent="0.25">
      <c r="A7" s="170">
        <v>82180</v>
      </c>
      <c r="B7" s="6" t="s">
        <v>97</v>
      </c>
      <c r="C7" s="5">
        <v>0</v>
      </c>
      <c r="D7" s="5">
        <v>0</v>
      </c>
      <c r="E7" s="5" t="s">
        <v>48</v>
      </c>
    </row>
    <row r="8" spans="1:10" x14ac:dyDescent="0.25">
      <c r="A8" s="170">
        <v>86031</v>
      </c>
      <c r="B8" s="6" t="s">
        <v>98</v>
      </c>
      <c r="C8" s="5">
        <v>0</v>
      </c>
      <c r="D8" s="5">
        <v>0</v>
      </c>
      <c r="E8" s="5" t="s">
        <v>48</v>
      </c>
    </row>
    <row r="9" spans="1:10" x14ac:dyDescent="0.25">
      <c r="A9" s="170">
        <v>84100</v>
      </c>
      <c r="B9" s="6" t="s">
        <v>99</v>
      </c>
      <c r="C9" s="5">
        <v>0</v>
      </c>
      <c r="D9" s="5">
        <v>0</v>
      </c>
      <c r="E9" s="5" t="s">
        <v>48</v>
      </c>
      <c r="F9" s="81"/>
    </row>
    <row r="10" spans="1:10" x14ac:dyDescent="0.25">
      <c r="A10" s="170">
        <v>82001</v>
      </c>
      <c r="B10" s="6" t="s">
        <v>100</v>
      </c>
      <c r="C10" s="5">
        <v>0</v>
      </c>
      <c r="D10" s="5">
        <v>0</v>
      </c>
      <c r="E10" s="5" t="s">
        <v>48</v>
      </c>
    </row>
    <row r="11" spans="1:10" x14ac:dyDescent="0.25">
      <c r="A11" s="170">
        <v>85067</v>
      </c>
      <c r="B11" s="6" t="s">
        <v>101</v>
      </c>
      <c r="C11" s="5">
        <v>0</v>
      </c>
      <c r="D11" s="5">
        <v>0</v>
      </c>
      <c r="E11" s="5" t="s">
        <v>48</v>
      </c>
    </row>
    <row r="12" spans="1:10" x14ac:dyDescent="0.25">
      <c r="A12" s="170">
        <v>85068</v>
      </c>
      <c r="B12" s="6" t="s">
        <v>102</v>
      </c>
      <c r="C12" s="5">
        <v>0</v>
      </c>
      <c r="D12" s="5">
        <v>0</v>
      </c>
      <c r="E12" s="5" t="s">
        <v>48</v>
      </c>
    </row>
    <row r="13" spans="1:10" x14ac:dyDescent="0.25">
      <c r="A13" s="170">
        <v>83180</v>
      </c>
      <c r="B13" s="6" t="s">
        <v>103</v>
      </c>
      <c r="C13" s="5">
        <v>0</v>
      </c>
      <c r="D13" s="5">
        <v>0</v>
      </c>
      <c r="E13" s="5" t="s">
        <v>48</v>
      </c>
    </row>
    <row r="14" spans="1:10" x14ac:dyDescent="0.25">
      <c r="A14" s="170">
        <v>81310</v>
      </c>
      <c r="B14" s="6" t="s">
        <v>104</v>
      </c>
      <c r="C14" s="5">
        <v>0</v>
      </c>
      <c r="D14" s="5">
        <v>0</v>
      </c>
      <c r="E14" s="5" t="s">
        <v>48</v>
      </c>
    </row>
    <row r="15" spans="1:10" x14ac:dyDescent="0.25">
      <c r="A15" s="170">
        <v>85803</v>
      </c>
      <c r="B15" s="6" t="s">
        <v>105</v>
      </c>
      <c r="C15" s="5">
        <v>0</v>
      </c>
      <c r="D15" s="5">
        <v>0</v>
      </c>
      <c r="E15" s="5" t="s">
        <v>48</v>
      </c>
    </row>
  </sheetData>
  <phoneticPr fontId="2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115C-8798-489E-8CEE-90470330F2A1}">
  <dimension ref="A1:AA51"/>
  <sheetViews>
    <sheetView topLeftCell="B1" zoomScaleNormal="100" workbookViewId="0">
      <selection activeCell="D12" sqref="D12"/>
    </sheetView>
  </sheetViews>
  <sheetFormatPr defaultColWidth="9.1796875" defaultRowHeight="10" x14ac:dyDescent="0.2"/>
  <cols>
    <col min="1" max="1" width="0" style="182" hidden="1" customWidth="1"/>
    <col min="2" max="2" width="1.7265625" style="182" customWidth="1"/>
    <col min="3" max="3" width="19.26953125" style="182" customWidth="1"/>
    <col min="4" max="4" width="22.54296875" style="182" customWidth="1"/>
    <col min="5" max="5" width="16.453125" style="182" customWidth="1"/>
    <col min="6" max="6" width="25.81640625" style="182" customWidth="1"/>
    <col min="7" max="7" width="19.7265625" style="182" customWidth="1"/>
    <col min="8" max="8" width="21.26953125" style="182" customWidth="1"/>
    <col min="9" max="9" width="15.1796875" style="182" customWidth="1"/>
    <col min="10" max="10" width="23.26953125" style="182" customWidth="1"/>
    <col min="11" max="13" width="14.26953125" style="182" customWidth="1"/>
    <col min="14" max="14" width="15.7265625" style="182" customWidth="1"/>
    <col min="15" max="36" width="14.7265625" style="182" customWidth="1"/>
    <col min="37" max="16384" width="9.1796875" style="182"/>
  </cols>
  <sheetData>
    <row r="1" spans="1:12" ht="5.15" customHeight="1" x14ac:dyDescent="0.2">
      <c r="A1" s="182" t="s">
        <v>578</v>
      </c>
    </row>
    <row r="2" spans="1:12" ht="18" customHeight="1" x14ac:dyDescent="0.35">
      <c r="D2" s="186" t="s">
        <v>526</v>
      </c>
    </row>
    <row r="3" spans="1:12" ht="4.9000000000000004" customHeight="1" x14ac:dyDescent="0.2"/>
    <row r="4" spans="1:12" ht="18" customHeight="1" x14ac:dyDescent="0.2">
      <c r="C4" s="182" t="s">
        <v>577</v>
      </c>
    </row>
    <row r="5" spans="1:12" ht="18" customHeight="1" x14ac:dyDescent="0.2">
      <c r="C5" s="182" t="s">
        <v>576</v>
      </c>
    </row>
    <row r="6" spans="1:12" ht="15" customHeight="1" x14ac:dyDescent="0.2"/>
    <row r="7" spans="1:12" ht="12.75" customHeight="1" x14ac:dyDescent="0.25">
      <c r="C7" s="207" t="s">
        <v>575</v>
      </c>
      <c r="D7" s="213" t="s">
        <v>528</v>
      </c>
      <c r="E7" s="212"/>
      <c r="F7" s="211" t="s">
        <v>574</v>
      </c>
      <c r="G7" s="210">
        <v>300000009054787</v>
      </c>
      <c r="H7" s="209"/>
    </row>
    <row r="8" spans="1:12" ht="12.75" customHeight="1" x14ac:dyDescent="0.25">
      <c r="C8" s="201" t="s">
        <v>573</v>
      </c>
      <c r="D8" s="183" t="str">
        <f>'Finance Template'!C2</f>
        <v>RIA SCH</v>
      </c>
      <c r="E8" s="183"/>
      <c r="F8" s="208" t="s">
        <v>572</v>
      </c>
      <c r="G8" s="183" t="s">
        <v>527</v>
      </c>
      <c r="H8" s="199"/>
      <c r="J8" s="207" t="s">
        <v>571</v>
      </c>
      <c r="K8" s="206">
        <f ca="1">SUM(OFFSET($K$17,1,0):OFFSET($K$17,ROWS(TAB1136877249),0))</f>
        <v>0</v>
      </c>
      <c r="L8" s="205"/>
    </row>
    <row r="9" spans="1:12" ht="12.75" customHeight="1" x14ac:dyDescent="0.25">
      <c r="C9" s="201" t="s">
        <v>570</v>
      </c>
      <c r="D9" s="225" t="e">
        <f>'50k+ Frontsheet'!I6</f>
        <v>#N/A</v>
      </c>
      <c r="E9" s="183"/>
      <c r="F9" s="184" t="s">
        <v>569</v>
      </c>
      <c r="G9" s="183" t="s">
        <v>579</v>
      </c>
      <c r="H9" s="199"/>
      <c r="J9" s="201" t="s">
        <v>568</v>
      </c>
      <c r="K9" s="203">
        <f ca="1">SUM(OFFSET($L$17,1,0):OFFSET($L$17,ROWS(TAB1136877249),0))</f>
        <v>0</v>
      </c>
      <c r="L9" s="202"/>
    </row>
    <row r="10" spans="1:12" ht="12.75" customHeight="1" x14ac:dyDescent="0.25">
      <c r="C10" s="201" t="s">
        <v>567</v>
      </c>
      <c r="D10" s="183" t="s">
        <v>528</v>
      </c>
      <c r="E10" s="183"/>
      <c r="F10" s="184" t="s">
        <v>566</v>
      </c>
      <c r="G10" s="214">
        <v>45383</v>
      </c>
      <c r="H10" s="199"/>
      <c r="J10" s="201" t="s">
        <v>565</v>
      </c>
      <c r="K10" s="203">
        <f ca="1">SUM(OFFSET($P$17,1,0):OFFSET($P$17,ROWS(TAB1136877249),0))</f>
        <v>0</v>
      </c>
      <c r="L10" s="202"/>
    </row>
    <row r="11" spans="1:12" ht="12.75" customHeight="1" x14ac:dyDescent="0.25">
      <c r="C11" s="201" t="s">
        <v>529</v>
      </c>
      <c r="D11" s="200">
        <v>45382</v>
      </c>
      <c r="E11" s="183"/>
      <c r="F11" s="184" t="s">
        <v>564</v>
      </c>
      <c r="G11" s="204"/>
      <c r="H11" s="199"/>
      <c r="J11" s="201" t="s">
        <v>563</v>
      </c>
      <c r="K11" s="203">
        <f ca="1">SUM(OFFSET($Q$17,1,0):OFFSET($Q$17,ROWS(TAB1136877249),0))</f>
        <v>0</v>
      </c>
      <c r="L11" s="202"/>
    </row>
    <row r="12" spans="1:12" ht="12.75" customHeight="1" x14ac:dyDescent="0.25">
      <c r="C12" s="201" t="s">
        <v>562</v>
      </c>
      <c r="D12" s="183" t="s">
        <v>587</v>
      </c>
      <c r="E12" s="183"/>
      <c r="F12" s="184" t="s">
        <v>561</v>
      </c>
      <c r="G12" s="200"/>
      <c r="H12" s="199"/>
      <c r="J12" s="197"/>
      <c r="K12" s="195"/>
      <c r="L12" s="198"/>
    </row>
    <row r="13" spans="1:12" ht="12.75" customHeight="1" x14ac:dyDescent="0.25">
      <c r="C13" s="197" t="s">
        <v>560</v>
      </c>
      <c r="D13" s="196"/>
      <c r="E13" s="195"/>
      <c r="F13" s="194" t="s">
        <v>559</v>
      </c>
      <c r="G13" s="343"/>
      <c r="H13" s="343"/>
    </row>
    <row r="14" spans="1:12" ht="5.15" customHeight="1" x14ac:dyDescent="0.2"/>
    <row r="15" spans="1:12" ht="18" customHeight="1" x14ac:dyDescent="0.3">
      <c r="C15" s="185" t="s">
        <v>530</v>
      </c>
    </row>
    <row r="16" spans="1:12" ht="4.9000000000000004" customHeight="1" x14ac:dyDescent="0.2"/>
    <row r="17" spans="3:27" ht="63.75" customHeight="1" x14ac:dyDescent="0.25">
      <c r="C17" s="193" t="s">
        <v>558</v>
      </c>
      <c r="D17" s="192" t="s">
        <v>557</v>
      </c>
      <c r="E17" s="192" t="s">
        <v>556</v>
      </c>
      <c r="F17" s="192" t="s">
        <v>555</v>
      </c>
      <c r="G17" s="192" t="s">
        <v>554</v>
      </c>
      <c r="H17" s="192" t="s">
        <v>553</v>
      </c>
      <c r="I17" s="192" t="s">
        <v>552</v>
      </c>
      <c r="J17" s="192" t="s">
        <v>531</v>
      </c>
      <c r="K17" s="191" t="s">
        <v>551</v>
      </c>
      <c r="L17" s="191" t="s">
        <v>550</v>
      </c>
      <c r="M17" s="190" t="s">
        <v>532</v>
      </c>
      <c r="N17" s="190" t="s">
        <v>533</v>
      </c>
      <c r="O17" s="191" t="s">
        <v>534</v>
      </c>
      <c r="P17" s="191" t="s">
        <v>535</v>
      </c>
      <c r="Q17" s="191" t="s">
        <v>536</v>
      </c>
      <c r="R17" s="190" t="s">
        <v>514</v>
      </c>
      <c r="S17" s="191" t="s">
        <v>549</v>
      </c>
      <c r="T17" s="190" t="s">
        <v>548</v>
      </c>
      <c r="U17" s="190" t="s">
        <v>547</v>
      </c>
      <c r="V17" s="190" t="s">
        <v>546</v>
      </c>
      <c r="W17" s="190" t="s">
        <v>545</v>
      </c>
      <c r="X17" s="190" t="s">
        <v>544</v>
      </c>
      <c r="Y17" s="190" t="s">
        <v>543</v>
      </c>
      <c r="Z17" s="190" t="s">
        <v>542</v>
      </c>
      <c r="AA17" s="189" t="s">
        <v>541</v>
      </c>
    </row>
    <row r="18" spans="3:27" ht="12.5" x14ac:dyDescent="0.25">
      <c r="C18" s="188"/>
      <c r="D18" s="187" t="s">
        <v>540</v>
      </c>
      <c r="E18" s="216" t="str">
        <f>'Finance Template'!A5</f>
        <v>YZ001</v>
      </c>
      <c r="F18" s="216" t="str">
        <f>'Finance Template'!B5</f>
        <v>BM350</v>
      </c>
      <c r="G18" s="217">
        <f>'Finance Template'!C5</f>
        <v>0</v>
      </c>
      <c r="H18" s="217" t="str">
        <f>'Finance Template'!D5</f>
        <v>B1110</v>
      </c>
      <c r="I18" s="216" t="str">
        <f>'Finance Template'!E5</f>
        <v>S</v>
      </c>
      <c r="J18" s="216" t="s">
        <v>537</v>
      </c>
      <c r="K18" s="218"/>
      <c r="L18" s="218">
        <f>'Finance Template'!G5</f>
        <v>0</v>
      </c>
      <c r="M18" s="219"/>
      <c r="N18" s="220" t="s">
        <v>540</v>
      </c>
      <c r="O18" s="221"/>
      <c r="P18" s="218"/>
      <c r="Q18" s="218"/>
      <c r="R18" s="220" t="str">
        <f>'Finance Template'!I5</f>
        <v>Receipts in Advance 2023-24 Contra Line</v>
      </c>
      <c r="S18" s="218"/>
      <c r="T18" s="220" t="s">
        <v>540</v>
      </c>
      <c r="U18" s="220" t="s">
        <v>540</v>
      </c>
      <c r="V18" s="220" t="s">
        <v>540</v>
      </c>
      <c r="W18" s="220" t="s">
        <v>540</v>
      </c>
      <c r="X18" s="220" t="s">
        <v>540</v>
      </c>
      <c r="Y18" s="220" t="s">
        <v>540</v>
      </c>
      <c r="Z18" s="220" t="s">
        <v>540</v>
      </c>
      <c r="AA18" s="222" t="s">
        <v>539</v>
      </c>
    </row>
    <row r="19" spans="3:27" ht="12.5" x14ac:dyDescent="0.25">
      <c r="C19" s="188"/>
      <c r="D19" s="187" t="s">
        <v>540</v>
      </c>
      <c r="E19" s="223" t="str">
        <f>'Finance Template'!A6</f>
        <v/>
      </c>
      <c r="F19" s="223" t="str">
        <f>'Finance Template'!B6</f>
        <v/>
      </c>
      <c r="G19" s="224" t="str">
        <f>'Finance Template'!C6</f>
        <v/>
      </c>
      <c r="H19" s="224" t="str">
        <f>'Finance Template'!D6</f>
        <v/>
      </c>
      <c r="I19" s="223" t="str">
        <f>'Finance Template'!E6</f>
        <v/>
      </c>
      <c r="J19" s="216" t="s">
        <v>537</v>
      </c>
      <c r="K19" s="218" t="str">
        <f>'Finance Template'!F6</f>
        <v/>
      </c>
      <c r="L19" s="218"/>
      <c r="M19" s="219"/>
      <c r="N19" s="220" t="s">
        <v>540</v>
      </c>
      <c r="O19" s="221"/>
      <c r="P19" s="218"/>
      <c r="Q19" s="218"/>
      <c r="R19" s="220" t="str">
        <f>'Finance Template'!I6</f>
        <v/>
      </c>
      <c r="S19" s="218"/>
      <c r="T19" s="220" t="s">
        <v>540</v>
      </c>
      <c r="U19" s="220" t="s">
        <v>540</v>
      </c>
      <c r="V19" s="220" t="s">
        <v>540</v>
      </c>
      <c r="W19" s="220" t="s">
        <v>540</v>
      </c>
      <c r="X19" s="220" t="s">
        <v>540</v>
      </c>
      <c r="Y19" s="220" t="s">
        <v>540</v>
      </c>
      <c r="Z19" s="220" t="s">
        <v>540</v>
      </c>
      <c r="AA19" s="222" t="s">
        <v>539</v>
      </c>
    </row>
    <row r="20" spans="3:27" ht="12.5" x14ac:dyDescent="0.25">
      <c r="C20" s="188"/>
      <c r="D20" s="187" t="s">
        <v>540</v>
      </c>
      <c r="E20" s="223" t="str">
        <f>'Finance Template'!A7</f>
        <v/>
      </c>
      <c r="F20" s="223" t="str">
        <f>'Finance Template'!B7</f>
        <v/>
      </c>
      <c r="G20" s="224" t="str">
        <f>'Finance Template'!C7</f>
        <v/>
      </c>
      <c r="H20" s="224" t="str">
        <f>'Finance Template'!D7</f>
        <v/>
      </c>
      <c r="I20" s="223" t="str">
        <f>'Finance Template'!E7</f>
        <v/>
      </c>
      <c r="J20" s="216" t="s">
        <v>537</v>
      </c>
      <c r="K20" s="218" t="str">
        <f>'Finance Template'!F7</f>
        <v/>
      </c>
      <c r="L20" s="218"/>
      <c r="M20" s="219"/>
      <c r="N20" s="220" t="s">
        <v>540</v>
      </c>
      <c r="O20" s="221"/>
      <c r="P20" s="218"/>
      <c r="Q20" s="218"/>
      <c r="R20" s="220" t="str">
        <f>'Finance Template'!I7</f>
        <v/>
      </c>
      <c r="S20" s="218"/>
      <c r="T20" s="220" t="s">
        <v>540</v>
      </c>
      <c r="U20" s="220" t="s">
        <v>540</v>
      </c>
      <c r="V20" s="220" t="s">
        <v>540</v>
      </c>
      <c r="W20" s="220" t="s">
        <v>540</v>
      </c>
      <c r="X20" s="220" t="s">
        <v>540</v>
      </c>
      <c r="Y20" s="220" t="s">
        <v>540</v>
      </c>
      <c r="Z20" s="220" t="s">
        <v>540</v>
      </c>
      <c r="AA20" s="222" t="s">
        <v>539</v>
      </c>
    </row>
    <row r="21" spans="3:27" ht="12.5" x14ac:dyDescent="0.25">
      <c r="C21" s="188"/>
      <c r="D21" s="187" t="s">
        <v>540</v>
      </c>
      <c r="E21" s="223" t="str">
        <f>'Finance Template'!A8</f>
        <v/>
      </c>
      <c r="F21" s="223" t="str">
        <f>'Finance Template'!B8</f>
        <v/>
      </c>
      <c r="G21" s="224" t="str">
        <f>'Finance Template'!C8</f>
        <v/>
      </c>
      <c r="H21" s="224" t="str">
        <f>'Finance Template'!D8</f>
        <v/>
      </c>
      <c r="I21" s="223" t="str">
        <f>'Finance Template'!E8</f>
        <v/>
      </c>
      <c r="J21" s="216" t="s">
        <v>537</v>
      </c>
      <c r="K21" s="218" t="str">
        <f>'Finance Template'!F8</f>
        <v/>
      </c>
      <c r="L21" s="218"/>
      <c r="M21" s="219"/>
      <c r="N21" s="220" t="s">
        <v>540</v>
      </c>
      <c r="O21" s="221"/>
      <c r="P21" s="218"/>
      <c r="Q21" s="218"/>
      <c r="R21" s="220" t="str">
        <f>'Finance Template'!I8</f>
        <v/>
      </c>
      <c r="S21" s="218"/>
      <c r="T21" s="220" t="s">
        <v>540</v>
      </c>
      <c r="U21" s="220" t="s">
        <v>540</v>
      </c>
      <c r="V21" s="220" t="s">
        <v>540</v>
      </c>
      <c r="W21" s="220" t="s">
        <v>540</v>
      </c>
      <c r="X21" s="220" t="s">
        <v>540</v>
      </c>
      <c r="Y21" s="220" t="s">
        <v>540</v>
      </c>
      <c r="Z21" s="220" t="s">
        <v>540</v>
      </c>
      <c r="AA21" s="222" t="s">
        <v>539</v>
      </c>
    </row>
    <row r="22" spans="3:27" ht="12.5" x14ac:dyDescent="0.25">
      <c r="C22" s="188"/>
      <c r="D22" s="187" t="s">
        <v>540</v>
      </c>
      <c r="E22" s="223" t="str">
        <f>'Finance Template'!A9</f>
        <v/>
      </c>
      <c r="F22" s="223" t="str">
        <f>'Finance Template'!B9</f>
        <v/>
      </c>
      <c r="G22" s="224" t="str">
        <f>'Finance Template'!C9</f>
        <v/>
      </c>
      <c r="H22" s="224" t="str">
        <f>'Finance Template'!D9</f>
        <v/>
      </c>
      <c r="I22" s="223" t="str">
        <f>'Finance Template'!E9</f>
        <v/>
      </c>
      <c r="J22" s="216" t="s">
        <v>537</v>
      </c>
      <c r="K22" s="218" t="str">
        <f>'Finance Template'!F9</f>
        <v/>
      </c>
      <c r="L22" s="218"/>
      <c r="M22" s="219"/>
      <c r="N22" s="220" t="s">
        <v>540</v>
      </c>
      <c r="O22" s="221"/>
      <c r="P22" s="218"/>
      <c r="Q22" s="218"/>
      <c r="R22" s="220" t="str">
        <f>'Finance Template'!I9</f>
        <v/>
      </c>
      <c r="S22" s="218"/>
      <c r="T22" s="220" t="s">
        <v>540</v>
      </c>
      <c r="U22" s="220" t="s">
        <v>540</v>
      </c>
      <c r="V22" s="220" t="s">
        <v>540</v>
      </c>
      <c r="W22" s="220" t="s">
        <v>540</v>
      </c>
      <c r="X22" s="220" t="s">
        <v>540</v>
      </c>
      <c r="Y22" s="220" t="s">
        <v>540</v>
      </c>
      <c r="Z22" s="220" t="s">
        <v>540</v>
      </c>
      <c r="AA22" s="222" t="s">
        <v>539</v>
      </c>
    </row>
    <row r="23" spans="3:27" ht="12.5" x14ac:dyDescent="0.25">
      <c r="C23" s="188"/>
      <c r="D23" s="187" t="s">
        <v>540</v>
      </c>
      <c r="E23" s="223" t="str">
        <f>'Finance Template'!A10</f>
        <v/>
      </c>
      <c r="F23" s="223" t="str">
        <f>'Finance Template'!B10</f>
        <v/>
      </c>
      <c r="G23" s="224" t="str">
        <f>'Finance Template'!C10</f>
        <v/>
      </c>
      <c r="H23" s="224" t="str">
        <f>'Finance Template'!D10</f>
        <v/>
      </c>
      <c r="I23" s="223" t="str">
        <f>'Finance Template'!E10</f>
        <v/>
      </c>
      <c r="J23" s="216" t="s">
        <v>537</v>
      </c>
      <c r="K23" s="218" t="str">
        <f>'Finance Template'!F10</f>
        <v/>
      </c>
      <c r="L23" s="218"/>
      <c r="M23" s="219"/>
      <c r="N23" s="220" t="s">
        <v>540</v>
      </c>
      <c r="O23" s="221"/>
      <c r="P23" s="218"/>
      <c r="Q23" s="218"/>
      <c r="R23" s="220" t="str">
        <f>'Finance Template'!I10</f>
        <v/>
      </c>
      <c r="S23" s="218"/>
      <c r="T23" s="220" t="s">
        <v>540</v>
      </c>
      <c r="U23" s="220" t="s">
        <v>540</v>
      </c>
      <c r="V23" s="220" t="s">
        <v>540</v>
      </c>
      <c r="W23" s="220" t="s">
        <v>540</v>
      </c>
      <c r="X23" s="220" t="s">
        <v>540</v>
      </c>
      <c r="Y23" s="220" t="s">
        <v>540</v>
      </c>
      <c r="Z23" s="220" t="s">
        <v>540</v>
      </c>
      <c r="AA23" s="222" t="s">
        <v>539</v>
      </c>
    </row>
    <row r="24" spans="3:27" ht="12.5" x14ac:dyDescent="0.25">
      <c r="C24" s="188"/>
      <c r="D24" s="187" t="s">
        <v>540</v>
      </c>
      <c r="E24" s="223" t="str">
        <f>'Finance Template'!A11</f>
        <v/>
      </c>
      <c r="F24" s="223" t="str">
        <f>'Finance Template'!B11</f>
        <v/>
      </c>
      <c r="G24" s="224" t="str">
        <f>'Finance Template'!C11</f>
        <v/>
      </c>
      <c r="H24" s="224" t="str">
        <f>'Finance Template'!D11</f>
        <v/>
      </c>
      <c r="I24" s="223" t="str">
        <f>'Finance Template'!E11</f>
        <v/>
      </c>
      <c r="J24" s="216" t="s">
        <v>537</v>
      </c>
      <c r="K24" s="218" t="str">
        <f>'Finance Template'!F11</f>
        <v/>
      </c>
      <c r="L24" s="218"/>
      <c r="M24" s="219"/>
      <c r="N24" s="220" t="s">
        <v>540</v>
      </c>
      <c r="O24" s="221"/>
      <c r="P24" s="218"/>
      <c r="Q24" s="218"/>
      <c r="R24" s="220" t="str">
        <f>'Finance Template'!I11</f>
        <v/>
      </c>
      <c r="S24" s="218"/>
      <c r="T24" s="220" t="s">
        <v>540</v>
      </c>
      <c r="U24" s="220" t="s">
        <v>540</v>
      </c>
      <c r="V24" s="220" t="s">
        <v>540</v>
      </c>
      <c r="W24" s="220" t="s">
        <v>540</v>
      </c>
      <c r="X24" s="220" t="s">
        <v>540</v>
      </c>
      <c r="Y24" s="220" t="s">
        <v>540</v>
      </c>
      <c r="Z24" s="220" t="s">
        <v>540</v>
      </c>
      <c r="AA24" s="222" t="s">
        <v>539</v>
      </c>
    </row>
    <row r="25" spans="3:27" ht="12.5" x14ac:dyDescent="0.25">
      <c r="C25" s="188"/>
      <c r="D25" s="187" t="s">
        <v>540</v>
      </c>
      <c r="E25" s="223" t="str">
        <f>'Finance Template'!A12</f>
        <v/>
      </c>
      <c r="F25" s="223" t="str">
        <f>'Finance Template'!B12</f>
        <v/>
      </c>
      <c r="G25" s="224" t="str">
        <f>'Finance Template'!C12</f>
        <v/>
      </c>
      <c r="H25" s="224" t="str">
        <f>'Finance Template'!D12</f>
        <v/>
      </c>
      <c r="I25" s="223" t="str">
        <f>'Finance Template'!E12</f>
        <v/>
      </c>
      <c r="J25" s="216" t="s">
        <v>537</v>
      </c>
      <c r="K25" s="218" t="str">
        <f>'Finance Template'!F12</f>
        <v/>
      </c>
      <c r="L25" s="218"/>
      <c r="M25" s="219"/>
      <c r="N25" s="220" t="s">
        <v>540</v>
      </c>
      <c r="O25" s="221"/>
      <c r="P25" s="218"/>
      <c r="Q25" s="218"/>
      <c r="R25" s="220" t="str">
        <f>'Finance Template'!I12</f>
        <v/>
      </c>
      <c r="S25" s="218"/>
      <c r="T25" s="220" t="s">
        <v>540</v>
      </c>
      <c r="U25" s="220" t="s">
        <v>540</v>
      </c>
      <c r="V25" s="220" t="s">
        <v>540</v>
      </c>
      <c r="W25" s="220" t="s">
        <v>540</v>
      </c>
      <c r="X25" s="220" t="s">
        <v>540</v>
      </c>
      <c r="Y25" s="220" t="s">
        <v>540</v>
      </c>
      <c r="Z25" s="220" t="s">
        <v>540</v>
      </c>
      <c r="AA25" s="222" t="s">
        <v>539</v>
      </c>
    </row>
    <row r="26" spans="3:27" ht="12.5" x14ac:dyDescent="0.25">
      <c r="C26" s="188"/>
      <c r="D26" s="187" t="s">
        <v>540</v>
      </c>
      <c r="E26" s="223" t="str">
        <f>'Finance Template'!A13</f>
        <v/>
      </c>
      <c r="F26" s="223" t="str">
        <f>'Finance Template'!B13</f>
        <v/>
      </c>
      <c r="G26" s="224" t="str">
        <f>'Finance Template'!C13</f>
        <v/>
      </c>
      <c r="H26" s="224" t="str">
        <f>'Finance Template'!D13</f>
        <v/>
      </c>
      <c r="I26" s="223" t="str">
        <f>'Finance Template'!E13</f>
        <v/>
      </c>
      <c r="J26" s="216" t="s">
        <v>537</v>
      </c>
      <c r="K26" s="218" t="str">
        <f>'Finance Template'!F13</f>
        <v/>
      </c>
      <c r="L26" s="218"/>
      <c r="M26" s="219"/>
      <c r="N26" s="220" t="s">
        <v>540</v>
      </c>
      <c r="O26" s="221"/>
      <c r="P26" s="218"/>
      <c r="Q26" s="218"/>
      <c r="R26" s="220" t="str">
        <f>'Finance Template'!I13</f>
        <v/>
      </c>
      <c r="S26" s="218"/>
      <c r="T26" s="220" t="s">
        <v>540</v>
      </c>
      <c r="U26" s="220" t="s">
        <v>540</v>
      </c>
      <c r="V26" s="220" t="s">
        <v>540</v>
      </c>
      <c r="W26" s="220" t="s">
        <v>540</v>
      </c>
      <c r="X26" s="220" t="s">
        <v>540</v>
      </c>
      <c r="Y26" s="220" t="s">
        <v>540</v>
      </c>
      <c r="Z26" s="220" t="s">
        <v>540</v>
      </c>
      <c r="AA26" s="222" t="s">
        <v>539</v>
      </c>
    </row>
    <row r="27" spans="3:27" ht="12.5" x14ac:dyDescent="0.25">
      <c r="C27" s="188"/>
      <c r="D27" s="187"/>
      <c r="E27" s="223" t="str">
        <f>'Finance Template'!A14</f>
        <v/>
      </c>
      <c r="F27" s="223" t="str">
        <f>'Finance Template'!B14</f>
        <v/>
      </c>
      <c r="G27" s="224" t="str">
        <f>'Finance Template'!C14</f>
        <v/>
      </c>
      <c r="H27" s="224" t="str">
        <f>'Finance Template'!D14</f>
        <v/>
      </c>
      <c r="I27" s="223" t="str">
        <f>'Finance Template'!E14</f>
        <v/>
      </c>
      <c r="J27" s="216" t="s">
        <v>537</v>
      </c>
      <c r="K27" s="218" t="str">
        <f>'Finance Template'!F14</f>
        <v/>
      </c>
      <c r="L27" s="218"/>
      <c r="M27" s="219"/>
      <c r="N27" s="220"/>
      <c r="O27" s="221"/>
      <c r="P27" s="218"/>
      <c r="Q27" s="218"/>
      <c r="R27" s="220" t="str">
        <f>'Finance Template'!I14</f>
        <v/>
      </c>
      <c r="S27" s="218"/>
      <c r="T27" s="220"/>
      <c r="U27" s="220"/>
      <c r="V27" s="220"/>
      <c r="W27" s="220"/>
      <c r="X27" s="220"/>
      <c r="Y27" s="220"/>
      <c r="Z27" s="220"/>
      <c r="AA27" s="222"/>
    </row>
    <row r="28" spans="3:27" ht="12.5" x14ac:dyDescent="0.25">
      <c r="C28" s="188"/>
      <c r="D28" s="187"/>
      <c r="E28" s="223" t="str">
        <f>'Finance Template'!A15</f>
        <v/>
      </c>
      <c r="F28" s="223" t="str">
        <f>'Finance Template'!B15</f>
        <v/>
      </c>
      <c r="G28" s="224" t="str">
        <f>'Finance Template'!C15</f>
        <v/>
      </c>
      <c r="H28" s="224" t="str">
        <f>'Finance Template'!D15</f>
        <v/>
      </c>
      <c r="I28" s="223" t="str">
        <f>'Finance Template'!E15</f>
        <v/>
      </c>
      <c r="J28" s="216" t="s">
        <v>537</v>
      </c>
      <c r="K28" s="218" t="str">
        <f>'Finance Template'!F15</f>
        <v/>
      </c>
      <c r="L28" s="218"/>
      <c r="M28" s="219"/>
      <c r="N28" s="220"/>
      <c r="O28" s="221"/>
      <c r="P28" s="218"/>
      <c r="Q28" s="218"/>
      <c r="R28" s="220" t="str">
        <f>'Finance Template'!I15</f>
        <v/>
      </c>
      <c r="S28" s="218"/>
      <c r="T28" s="220"/>
      <c r="U28" s="220"/>
      <c r="V28" s="220"/>
      <c r="W28" s="220"/>
      <c r="X28" s="220"/>
      <c r="Y28" s="220"/>
      <c r="Z28" s="220"/>
      <c r="AA28" s="222"/>
    </row>
    <row r="29" spans="3:27" ht="12.5" x14ac:dyDescent="0.25">
      <c r="C29" s="188"/>
      <c r="D29" s="187"/>
      <c r="E29" s="223" t="str">
        <f>'Finance Template'!A16</f>
        <v/>
      </c>
      <c r="F29" s="223" t="str">
        <f>'Finance Template'!B16</f>
        <v/>
      </c>
      <c r="G29" s="224" t="str">
        <f>'Finance Template'!C16</f>
        <v/>
      </c>
      <c r="H29" s="224" t="str">
        <f>'Finance Template'!D16</f>
        <v/>
      </c>
      <c r="I29" s="223" t="str">
        <f>'Finance Template'!E16</f>
        <v/>
      </c>
      <c r="J29" s="216" t="s">
        <v>537</v>
      </c>
      <c r="K29" s="218" t="str">
        <f>'Finance Template'!F16</f>
        <v/>
      </c>
      <c r="L29" s="218"/>
      <c r="M29" s="219"/>
      <c r="N29" s="220"/>
      <c r="O29" s="221"/>
      <c r="P29" s="218"/>
      <c r="Q29" s="218"/>
      <c r="R29" s="220" t="str">
        <f>'Finance Template'!I16</f>
        <v/>
      </c>
      <c r="S29" s="218"/>
      <c r="T29" s="220"/>
      <c r="U29" s="220"/>
      <c r="V29" s="220"/>
      <c r="W29" s="220"/>
      <c r="X29" s="220"/>
      <c r="Y29" s="220"/>
      <c r="Z29" s="220"/>
      <c r="AA29" s="222"/>
    </row>
    <row r="30" spans="3:27" ht="12.5" x14ac:dyDescent="0.25">
      <c r="C30" s="188"/>
      <c r="D30" s="187"/>
      <c r="E30" s="223" t="str">
        <f>'Finance Template'!A17</f>
        <v/>
      </c>
      <c r="F30" s="223" t="str">
        <f>'Finance Template'!B17</f>
        <v/>
      </c>
      <c r="G30" s="224" t="str">
        <f>'Finance Template'!C17</f>
        <v/>
      </c>
      <c r="H30" s="224" t="str">
        <f>'Finance Template'!D17</f>
        <v/>
      </c>
      <c r="I30" s="223" t="str">
        <f>'Finance Template'!E17</f>
        <v/>
      </c>
      <c r="J30" s="216" t="s">
        <v>537</v>
      </c>
      <c r="K30" s="218" t="str">
        <f>'Finance Template'!F17</f>
        <v/>
      </c>
      <c r="L30" s="218"/>
      <c r="M30" s="219"/>
      <c r="N30" s="220"/>
      <c r="O30" s="221"/>
      <c r="P30" s="218"/>
      <c r="Q30" s="218"/>
      <c r="R30" s="220" t="str">
        <f>'Finance Template'!I17</f>
        <v/>
      </c>
      <c r="S30" s="218"/>
      <c r="T30" s="220"/>
      <c r="U30" s="220"/>
      <c r="V30" s="220"/>
      <c r="W30" s="220"/>
      <c r="X30" s="220"/>
      <c r="Y30" s="220"/>
      <c r="Z30" s="220"/>
      <c r="AA30" s="222"/>
    </row>
    <row r="31" spans="3:27" ht="12.5" x14ac:dyDescent="0.25">
      <c r="C31" s="188"/>
      <c r="D31" s="187"/>
      <c r="E31" s="223" t="str">
        <f>'Finance Template'!A18</f>
        <v/>
      </c>
      <c r="F31" s="223" t="str">
        <f>'Finance Template'!B18</f>
        <v/>
      </c>
      <c r="G31" s="224" t="str">
        <f>'Finance Template'!C18</f>
        <v/>
      </c>
      <c r="H31" s="224" t="str">
        <f>'Finance Template'!D18</f>
        <v/>
      </c>
      <c r="I31" s="223" t="str">
        <f>'Finance Template'!E18</f>
        <v/>
      </c>
      <c r="J31" s="216" t="s">
        <v>537</v>
      </c>
      <c r="K31" s="218" t="str">
        <f>'Finance Template'!F18</f>
        <v/>
      </c>
      <c r="L31" s="218"/>
      <c r="M31" s="219"/>
      <c r="N31" s="220"/>
      <c r="O31" s="221"/>
      <c r="P31" s="218"/>
      <c r="Q31" s="218"/>
      <c r="R31" s="220" t="str">
        <f>'Finance Template'!I18</f>
        <v/>
      </c>
      <c r="S31" s="218"/>
      <c r="T31" s="220"/>
      <c r="U31" s="220"/>
      <c r="V31" s="220"/>
      <c r="W31" s="220"/>
      <c r="X31" s="220"/>
      <c r="Y31" s="220"/>
      <c r="Z31" s="220"/>
      <c r="AA31" s="222"/>
    </row>
    <row r="32" spans="3:27" ht="12.5" x14ac:dyDescent="0.25">
      <c r="C32" s="188"/>
      <c r="D32" s="187"/>
      <c r="E32" s="223" t="str">
        <f>'Finance Template'!A19</f>
        <v/>
      </c>
      <c r="F32" s="223" t="str">
        <f>'Finance Template'!B19</f>
        <v/>
      </c>
      <c r="G32" s="224" t="str">
        <f>'Finance Template'!C19</f>
        <v/>
      </c>
      <c r="H32" s="224" t="str">
        <f>'Finance Template'!D19</f>
        <v/>
      </c>
      <c r="I32" s="223" t="str">
        <f>'Finance Template'!E19</f>
        <v/>
      </c>
      <c r="J32" s="216" t="s">
        <v>537</v>
      </c>
      <c r="K32" s="218" t="str">
        <f>'Finance Template'!F19</f>
        <v/>
      </c>
      <c r="L32" s="218"/>
      <c r="M32" s="219"/>
      <c r="N32" s="220"/>
      <c r="O32" s="221"/>
      <c r="P32" s="218"/>
      <c r="Q32" s="218"/>
      <c r="R32" s="220" t="str">
        <f>'Finance Template'!I19</f>
        <v/>
      </c>
      <c r="S32" s="218"/>
      <c r="T32" s="220"/>
      <c r="U32" s="220"/>
      <c r="V32" s="220"/>
      <c r="W32" s="220"/>
      <c r="X32" s="220"/>
      <c r="Y32" s="220"/>
      <c r="Z32" s="220"/>
      <c r="AA32" s="222"/>
    </row>
    <row r="33" spans="3:27" ht="12.5" x14ac:dyDescent="0.25">
      <c r="C33" s="188"/>
      <c r="D33" s="187"/>
      <c r="E33" s="223" t="str">
        <f>'Finance Template'!A20</f>
        <v/>
      </c>
      <c r="F33" s="223" t="str">
        <f>'Finance Template'!B20</f>
        <v/>
      </c>
      <c r="G33" s="224" t="str">
        <f>'Finance Template'!C20</f>
        <v/>
      </c>
      <c r="H33" s="224" t="str">
        <f>'Finance Template'!D20</f>
        <v/>
      </c>
      <c r="I33" s="223" t="str">
        <f>'Finance Template'!E20</f>
        <v/>
      </c>
      <c r="J33" s="216" t="s">
        <v>537</v>
      </c>
      <c r="K33" s="218" t="str">
        <f>'Finance Template'!F20</f>
        <v/>
      </c>
      <c r="L33" s="218"/>
      <c r="M33" s="219"/>
      <c r="N33" s="220"/>
      <c r="O33" s="221"/>
      <c r="P33" s="218"/>
      <c r="Q33" s="218"/>
      <c r="R33" s="220" t="str">
        <f>'Finance Template'!I20</f>
        <v/>
      </c>
      <c r="S33" s="218"/>
      <c r="T33" s="220"/>
      <c r="U33" s="220"/>
      <c r="V33" s="220"/>
      <c r="W33" s="220"/>
      <c r="X33" s="220"/>
      <c r="Y33" s="220"/>
      <c r="Z33" s="220"/>
      <c r="AA33" s="222"/>
    </row>
    <row r="34" spans="3:27" ht="12.5" x14ac:dyDescent="0.25">
      <c r="C34" s="188"/>
      <c r="D34" s="187"/>
      <c r="E34" s="223" t="str">
        <f>'Finance Template'!A21</f>
        <v/>
      </c>
      <c r="F34" s="223" t="str">
        <f>'Finance Template'!B21</f>
        <v/>
      </c>
      <c r="G34" s="224" t="str">
        <f>'Finance Template'!C21</f>
        <v/>
      </c>
      <c r="H34" s="224" t="str">
        <f>'Finance Template'!D21</f>
        <v/>
      </c>
      <c r="I34" s="223" t="str">
        <f>'Finance Template'!E21</f>
        <v/>
      </c>
      <c r="J34" s="216" t="s">
        <v>537</v>
      </c>
      <c r="K34" s="218" t="str">
        <f>'Finance Template'!F21</f>
        <v/>
      </c>
      <c r="L34" s="218"/>
      <c r="M34" s="219"/>
      <c r="N34" s="220"/>
      <c r="O34" s="221"/>
      <c r="P34" s="218"/>
      <c r="Q34" s="218"/>
      <c r="R34" s="220" t="str">
        <f>'Finance Template'!I21</f>
        <v/>
      </c>
      <c r="S34" s="218"/>
      <c r="T34" s="220"/>
      <c r="U34" s="220"/>
      <c r="V34" s="220"/>
      <c r="W34" s="220"/>
      <c r="X34" s="220"/>
      <c r="Y34" s="220"/>
      <c r="Z34" s="220"/>
      <c r="AA34" s="222"/>
    </row>
    <row r="35" spans="3:27" ht="12.5" x14ac:dyDescent="0.25">
      <c r="C35" s="188"/>
      <c r="D35" s="187"/>
      <c r="E35" s="223" t="str">
        <f>'Finance Template'!A22</f>
        <v/>
      </c>
      <c r="F35" s="223" t="str">
        <f>'Finance Template'!B22</f>
        <v/>
      </c>
      <c r="G35" s="224" t="str">
        <f>'Finance Template'!C22</f>
        <v/>
      </c>
      <c r="H35" s="224" t="str">
        <f>'Finance Template'!D22</f>
        <v/>
      </c>
      <c r="I35" s="223" t="str">
        <f>'Finance Template'!E22</f>
        <v/>
      </c>
      <c r="J35" s="216" t="s">
        <v>537</v>
      </c>
      <c r="K35" s="218" t="str">
        <f>'Finance Template'!F22</f>
        <v/>
      </c>
      <c r="L35" s="218"/>
      <c r="M35" s="219"/>
      <c r="N35" s="220"/>
      <c r="O35" s="221"/>
      <c r="P35" s="218"/>
      <c r="Q35" s="218"/>
      <c r="R35" s="220" t="str">
        <f>'Finance Template'!I22</f>
        <v/>
      </c>
      <c r="S35" s="218"/>
      <c r="T35" s="220"/>
      <c r="U35" s="220"/>
      <c r="V35" s="220"/>
      <c r="W35" s="220"/>
      <c r="X35" s="220"/>
      <c r="Y35" s="220"/>
      <c r="Z35" s="220"/>
      <c r="AA35" s="222"/>
    </row>
    <row r="36" spans="3:27" ht="12.5" x14ac:dyDescent="0.25">
      <c r="C36" s="188"/>
      <c r="D36" s="187"/>
      <c r="E36" s="223" t="str">
        <f>'Finance Template'!A23</f>
        <v/>
      </c>
      <c r="F36" s="223" t="str">
        <f>'Finance Template'!B23</f>
        <v/>
      </c>
      <c r="G36" s="224" t="str">
        <f>'Finance Template'!C23</f>
        <v/>
      </c>
      <c r="H36" s="224" t="str">
        <f>'Finance Template'!D23</f>
        <v/>
      </c>
      <c r="I36" s="223" t="str">
        <f>'Finance Template'!E23</f>
        <v/>
      </c>
      <c r="J36" s="216" t="s">
        <v>537</v>
      </c>
      <c r="K36" s="218" t="str">
        <f>'Finance Template'!F23</f>
        <v/>
      </c>
      <c r="L36" s="218"/>
      <c r="M36" s="219"/>
      <c r="N36" s="220"/>
      <c r="O36" s="221"/>
      <c r="P36" s="218"/>
      <c r="Q36" s="218"/>
      <c r="R36" s="220" t="str">
        <f>'Finance Template'!I23</f>
        <v/>
      </c>
      <c r="S36" s="218"/>
      <c r="T36" s="220"/>
      <c r="U36" s="220"/>
      <c r="V36" s="220"/>
      <c r="W36" s="220"/>
      <c r="X36" s="220"/>
      <c r="Y36" s="220"/>
      <c r="Z36" s="220"/>
      <c r="AA36" s="222"/>
    </row>
    <row r="37" spans="3:27" ht="12.5" x14ac:dyDescent="0.25">
      <c r="C37" s="188"/>
      <c r="D37" s="187"/>
      <c r="E37" s="223" t="str">
        <f>'Finance Template'!A24</f>
        <v/>
      </c>
      <c r="F37" s="223" t="str">
        <f>'Finance Template'!B24</f>
        <v/>
      </c>
      <c r="G37" s="224" t="str">
        <f>'Finance Template'!C24</f>
        <v/>
      </c>
      <c r="H37" s="224" t="str">
        <f>'Finance Template'!D24</f>
        <v/>
      </c>
      <c r="I37" s="223" t="str">
        <f>'Finance Template'!E24</f>
        <v/>
      </c>
      <c r="J37" s="216" t="s">
        <v>537</v>
      </c>
      <c r="K37" s="218" t="str">
        <f>'Finance Template'!F24</f>
        <v/>
      </c>
      <c r="L37" s="218"/>
      <c r="M37" s="219"/>
      <c r="N37" s="220"/>
      <c r="O37" s="221"/>
      <c r="P37" s="218"/>
      <c r="Q37" s="218"/>
      <c r="R37" s="220" t="str">
        <f>'Finance Template'!I24</f>
        <v/>
      </c>
      <c r="S37" s="218"/>
      <c r="T37" s="220"/>
      <c r="U37" s="220"/>
      <c r="V37" s="220"/>
      <c r="W37" s="220"/>
      <c r="X37" s="220"/>
      <c r="Y37" s="220"/>
      <c r="Z37" s="220"/>
      <c r="AA37" s="222"/>
    </row>
    <row r="38" spans="3:27" ht="12.5" x14ac:dyDescent="0.25">
      <c r="C38" s="188"/>
      <c r="D38" s="187"/>
      <c r="E38" s="223" t="str">
        <f>'Finance Template'!A25</f>
        <v/>
      </c>
      <c r="F38" s="223" t="str">
        <f>'Finance Template'!B25</f>
        <v/>
      </c>
      <c r="G38" s="224" t="str">
        <f>'Finance Template'!C25</f>
        <v/>
      </c>
      <c r="H38" s="224" t="str">
        <f>'Finance Template'!D25</f>
        <v/>
      </c>
      <c r="I38" s="223" t="str">
        <f>'Finance Template'!E25</f>
        <v/>
      </c>
      <c r="J38" s="216" t="s">
        <v>537</v>
      </c>
      <c r="K38" s="218" t="str">
        <f>'Finance Template'!F25</f>
        <v/>
      </c>
      <c r="L38" s="218"/>
      <c r="M38" s="219"/>
      <c r="N38" s="220"/>
      <c r="O38" s="221"/>
      <c r="P38" s="218"/>
      <c r="Q38" s="218"/>
      <c r="R38" s="220" t="str">
        <f>'Finance Template'!I25</f>
        <v/>
      </c>
      <c r="S38" s="218"/>
      <c r="T38" s="220"/>
      <c r="U38" s="220"/>
      <c r="V38" s="220"/>
      <c r="W38" s="220"/>
      <c r="X38" s="220"/>
      <c r="Y38" s="220"/>
      <c r="Z38" s="220"/>
      <c r="AA38" s="222"/>
    </row>
    <row r="39" spans="3:27" ht="12.5" x14ac:dyDescent="0.25">
      <c r="C39" s="188"/>
      <c r="D39" s="187"/>
      <c r="E39" s="223" t="str">
        <f>'Finance Template'!A26</f>
        <v/>
      </c>
      <c r="F39" s="223" t="str">
        <f>'Finance Template'!B26</f>
        <v/>
      </c>
      <c r="G39" s="224" t="str">
        <f>'Finance Template'!C26</f>
        <v/>
      </c>
      <c r="H39" s="224" t="str">
        <f>'Finance Template'!D26</f>
        <v/>
      </c>
      <c r="I39" s="223" t="str">
        <f>'Finance Template'!E26</f>
        <v/>
      </c>
      <c r="J39" s="216" t="s">
        <v>537</v>
      </c>
      <c r="K39" s="218" t="str">
        <f>'Finance Template'!F26</f>
        <v/>
      </c>
      <c r="L39" s="218"/>
      <c r="M39" s="219"/>
      <c r="N39" s="220"/>
      <c r="O39" s="221"/>
      <c r="P39" s="218"/>
      <c r="Q39" s="218"/>
      <c r="R39" s="220" t="str">
        <f>'Finance Template'!I26</f>
        <v/>
      </c>
      <c r="S39" s="218"/>
      <c r="T39" s="220"/>
      <c r="U39" s="220"/>
      <c r="V39" s="220"/>
      <c r="W39" s="220"/>
      <c r="X39" s="220"/>
      <c r="Y39" s="220"/>
      <c r="Z39" s="220"/>
      <c r="AA39" s="222"/>
    </row>
    <row r="40" spans="3:27" ht="12.5" x14ac:dyDescent="0.25">
      <c r="C40" s="188"/>
      <c r="D40" s="187"/>
      <c r="E40" s="223" t="str">
        <f>'Finance Template'!A27</f>
        <v/>
      </c>
      <c r="F40" s="223" t="str">
        <f>'Finance Template'!B27</f>
        <v/>
      </c>
      <c r="G40" s="224" t="str">
        <f>'Finance Template'!C27</f>
        <v/>
      </c>
      <c r="H40" s="224" t="str">
        <f>'Finance Template'!D27</f>
        <v/>
      </c>
      <c r="I40" s="223" t="str">
        <f>'Finance Template'!E27</f>
        <v/>
      </c>
      <c r="J40" s="216" t="s">
        <v>537</v>
      </c>
      <c r="K40" s="218" t="str">
        <f>'Finance Template'!F27</f>
        <v/>
      </c>
      <c r="L40" s="218"/>
      <c r="M40" s="219"/>
      <c r="N40" s="220"/>
      <c r="O40" s="221"/>
      <c r="P40" s="218"/>
      <c r="Q40" s="218"/>
      <c r="R40" s="220" t="str">
        <f>'Finance Template'!I27</f>
        <v/>
      </c>
      <c r="S40" s="218"/>
      <c r="T40" s="220"/>
      <c r="U40" s="220"/>
      <c r="V40" s="220"/>
      <c r="W40" s="220"/>
      <c r="X40" s="220"/>
      <c r="Y40" s="220"/>
      <c r="Z40" s="220"/>
      <c r="AA40" s="222"/>
    </row>
    <row r="41" spans="3:27" ht="12.5" x14ac:dyDescent="0.25">
      <c r="C41" s="188"/>
      <c r="D41" s="187"/>
      <c r="E41" s="223" t="str">
        <f>'Finance Template'!A28</f>
        <v/>
      </c>
      <c r="F41" s="223" t="str">
        <f>'Finance Template'!B28</f>
        <v/>
      </c>
      <c r="G41" s="224" t="str">
        <f>'Finance Template'!C28</f>
        <v/>
      </c>
      <c r="H41" s="224" t="str">
        <f>'Finance Template'!D28</f>
        <v/>
      </c>
      <c r="I41" s="223" t="str">
        <f>'Finance Template'!E28</f>
        <v/>
      </c>
      <c r="J41" s="216" t="s">
        <v>537</v>
      </c>
      <c r="K41" s="218" t="str">
        <f>'Finance Template'!F28</f>
        <v/>
      </c>
      <c r="L41" s="218"/>
      <c r="M41" s="219"/>
      <c r="N41" s="220"/>
      <c r="O41" s="221"/>
      <c r="P41" s="218"/>
      <c r="Q41" s="218"/>
      <c r="R41" s="220" t="str">
        <f>'Finance Template'!I28</f>
        <v/>
      </c>
      <c r="S41" s="218"/>
      <c r="T41" s="220"/>
      <c r="U41" s="220"/>
      <c r="V41" s="220"/>
      <c r="W41" s="220"/>
      <c r="X41" s="220"/>
      <c r="Y41" s="220"/>
      <c r="Z41" s="220"/>
      <c r="AA41" s="222"/>
    </row>
    <row r="42" spans="3:27" ht="12.5" x14ac:dyDescent="0.25">
      <c r="C42" s="188"/>
      <c r="D42" s="187"/>
      <c r="E42" s="223" t="str">
        <f>'Finance Template'!A29</f>
        <v/>
      </c>
      <c r="F42" s="223" t="str">
        <f>'Finance Template'!B29</f>
        <v/>
      </c>
      <c r="G42" s="224" t="str">
        <f>'Finance Template'!C29</f>
        <v/>
      </c>
      <c r="H42" s="224" t="str">
        <f>'Finance Template'!D29</f>
        <v/>
      </c>
      <c r="I42" s="223" t="str">
        <f>'Finance Template'!E29</f>
        <v/>
      </c>
      <c r="J42" s="216" t="s">
        <v>537</v>
      </c>
      <c r="K42" s="218" t="str">
        <f>'Finance Template'!F29</f>
        <v/>
      </c>
      <c r="L42" s="218"/>
      <c r="M42" s="219"/>
      <c r="N42" s="220"/>
      <c r="O42" s="221"/>
      <c r="P42" s="218"/>
      <c r="Q42" s="218"/>
      <c r="R42" s="220" t="str">
        <f>'Finance Template'!I29</f>
        <v/>
      </c>
      <c r="S42" s="218"/>
      <c r="T42" s="220"/>
      <c r="U42" s="220"/>
      <c r="V42" s="220"/>
      <c r="W42" s="220"/>
      <c r="X42" s="220"/>
      <c r="Y42" s="220"/>
      <c r="Z42" s="220"/>
      <c r="AA42" s="222"/>
    </row>
    <row r="43" spans="3:27" ht="12.5" x14ac:dyDescent="0.25">
      <c r="C43" s="188"/>
      <c r="D43" s="187"/>
      <c r="E43" s="223" t="str">
        <f>'Finance Template'!A30</f>
        <v/>
      </c>
      <c r="F43" s="223" t="str">
        <f>'Finance Template'!B30</f>
        <v/>
      </c>
      <c r="G43" s="224" t="str">
        <f>'Finance Template'!C30</f>
        <v/>
      </c>
      <c r="H43" s="224" t="str">
        <f>'Finance Template'!D30</f>
        <v/>
      </c>
      <c r="I43" s="223" t="str">
        <f>'Finance Template'!E30</f>
        <v/>
      </c>
      <c r="J43" s="216" t="s">
        <v>537</v>
      </c>
      <c r="K43" s="218" t="str">
        <f>'Finance Template'!F30</f>
        <v/>
      </c>
      <c r="L43" s="218"/>
      <c r="M43" s="219"/>
      <c r="N43" s="220"/>
      <c r="O43" s="221"/>
      <c r="P43" s="218"/>
      <c r="Q43" s="218"/>
      <c r="R43" s="220" t="str">
        <f>'Finance Template'!I30</f>
        <v/>
      </c>
      <c r="S43" s="218"/>
      <c r="T43" s="220"/>
      <c r="U43" s="220"/>
      <c r="V43" s="220"/>
      <c r="W43" s="220"/>
      <c r="X43" s="220"/>
      <c r="Y43" s="220"/>
      <c r="Z43" s="220"/>
      <c r="AA43" s="222"/>
    </row>
    <row r="44" spans="3:27" ht="12.5" x14ac:dyDescent="0.25">
      <c r="C44" s="188"/>
      <c r="D44" s="187"/>
      <c r="E44" s="223" t="str">
        <f>'Finance Template'!A31</f>
        <v/>
      </c>
      <c r="F44" s="223" t="str">
        <f>'Finance Template'!B31</f>
        <v/>
      </c>
      <c r="G44" s="224" t="str">
        <f>'Finance Template'!C31</f>
        <v/>
      </c>
      <c r="H44" s="224" t="str">
        <f>'Finance Template'!D31</f>
        <v/>
      </c>
      <c r="I44" s="223" t="str">
        <f>'Finance Template'!E31</f>
        <v/>
      </c>
      <c r="J44" s="216" t="s">
        <v>537</v>
      </c>
      <c r="K44" s="218" t="str">
        <f>'Finance Template'!F31</f>
        <v/>
      </c>
      <c r="L44" s="218"/>
      <c r="M44" s="219"/>
      <c r="N44" s="220"/>
      <c r="O44" s="221"/>
      <c r="P44" s="218"/>
      <c r="Q44" s="218"/>
      <c r="R44" s="220" t="str">
        <f>'Finance Template'!I31</f>
        <v/>
      </c>
      <c r="S44" s="218"/>
      <c r="T44" s="220"/>
      <c r="U44" s="220"/>
      <c r="V44" s="220"/>
      <c r="W44" s="220"/>
      <c r="X44" s="220"/>
      <c r="Y44" s="220"/>
      <c r="Z44" s="220"/>
      <c r="AA44" s="222"/>
    </row>
    <row r="45" spans="3:27" ht="12.5" x14ac:dyDescent="0.25">
      <c r="C45" s="188"/>
      <c r="D45" s="187"/>
      <c r="E45" s="223" t="str">
        <f>'Finance Template'!A32</f>
        <v/>
      </c>
      <c r="F45" s="223" t="str">
        <f>'Finance Template'!B32</f>
        <v/>
      </c>
      <c r="G45" s="224" t="str">
        <f>'Finance Template'!C32</f>
        <v/>
      </c>
      <c r="H45" s="224" t="str">
        <f>'Finance Template'!D32</f>
        <v/>
      </c>
      <c r="I45" s="223" t="str">
        <f>'Finance Template'!E32</f>
        <v/>
      </c>
      <c r="J45" s="216" t="s">
        <v>537</v>
      </c>
      <c r="K45" s="218" t="str">
        <f>'Finance Template'!F32</f>
        <v/>
      </c>
      <c r="L45" s="218"/>
      <c r="M45" s="219"/>
      <c r="N45" s="220"/>
      <c r="O45" s="221"/>
      <c r="P45" s="218"/>
      <c r="Q45" s="218"/>
      <c r="R45" s="220" t="str">
        <f>'Finance Template'!I32</f>
        <v/>
      </c>
      <c r="S45" s="218"/>
      <c r="T45" s="220"/>
      <c r="U45" s="220"/>
      <c r="V45" s="220"/>
      <c r="W45" s="220"/>
      <c r="X45" s="220"/>
      <c r="Y45" s="220"/>
      <c r="Z45" s="220"/>
      <c r="AA45" s="222"/>
    </row>
    <row r="46" spans="3:27" ht="12.5" x14ac:dyDescent="0.25">
      <c r="C46" s="188"/>
      <c r="D46" s="187"/>
      <c r="E46" s="223" t="str">
        <f>'Finance Template'!A33</f>
        <v/>
      </c>
      <c r="F46" s="223" t="str">
        <f>'Finance Template'!B33</f>
        <v/>
      </c>
      <c r="G46" s="224" t="str">
        <f>'Finance Template'!C33</f>
        <v/>
      </c>
      <c r="H46" s="224" t="str">
        <f>'Finance Template'!D33</f>
        <v/>
      </c>
      <c r="I46" s="223" t="str">
        <f>'Finance Template'!E33</f>
        <v/>
      </c>
      <c r="J46" s="216" t="s">
        <v>537</v>
      </c>
      <c r="K46" s="218" t="str">
        <f>'Finance Template'!F33</f>
        <v/>
      </c>
      <c r="L46" s="218"/>
      <c r="M46" s="219"/>
      <c r="N46" s="220"/>
      <c r="O46" s="221"/>
      <c r="P46" s="218"/>
      <c r="Q46" s="218"/>
      <c r="R46" s="220" t="str">
        <f>'Finance Template'!I33</f>
        <v/>
      </c>
      <c r="S46" s="218"/>
      <c r="T46" s="220"/>
      <c r="U46" s="220"/>
      <c r="V46" s="220"/>
      <c r="W46" s="220"/>
      <c r="X46" s="220"/>
      <c r="Y46" s="220"/>
      <c r="Z46" s="220"/>
      <c r="AA46" s="222"/>
    </row>
    <row r="47" spans="3:27" ht="12.5" x14ac:dyDescent="0.25">
      <c r="C47" s="188"/>
      <c r="D47" s="187"/>
      <c r="E47" s="223" t="str">
        <f>'Finance Template'!A34</f>
        <v/>
      </c>
      <c r="F47" s="223" t="str">
        <f>'Finance Template'!B34</f>
        <v/>
      </c>
      <c r="G47" s="224" t="str">
        <f>'Finance Template'!C34</f>
        <v/>
      </c>
      <c r="H47" s="224" t="str">
        <f>'Finance Template'!D34</f>
        <v/>
      </c>
      <c r="I47" s="223" t="str">
        <f>'Finance Template'!E34</f>
        <v/>
      </c>
      <c r="J47" s="216" t="s">
        <v>537</v>
      </c>
      <c r="K47" s="218" t="str">
        <f>'Finance Template'!F34</f>
        <v/>
      </c>
      <c r="L47" s="218"/>
      <c r="M47" s="219"/>
      <c r="N47" s="220"/>
      <c r="O47" s="221"/>
      <c r="P47" s="218"/>
      <c r="Q47" s="218"/>
      <c r="R47" s="220" t="str">
        <f>'Finance Template'!I34</f>
        <v/>
      </c>
      <c r="S47" s="218"/>
      <c r="T47" s="220"/>
      <c r="U47" s="220"/>
      <c r="V47" s="220"/>
      <c r="W47" s="220"/>
      <c r="X47" s="220"/>
      <c r="Y47" s="220"/>
      <c r="Z47" s="220"/>
      <c r="AA47" s="222"/>
    </row>
    <row r="48" spans="3:27" ht="12.5" x14ac:dyDescent="0.25">
      <c r="C48" s="188"/>
      <c r="D48" s="187" t="s">
        <v>540</v>
      </c>
      <c r="E48" s="223" t="str">
        <f>'Finance Template'!A35</f>
        <v/>
      </c>
      <c r="F48" s="223" t="str">
        <f>'Finance Template'!B35</f>
        <v/>
      </c>
      <c r="G48" s="224" t="str">
        <f>'Finance Template'!C35</f>
        <v/>
      </c>
      <c r="H48" s="224" t="str">
        <f>'Finance Template'!D35</f>
        <v/>
      </c>
      <c r="I48" s="223" t="str">
        <f>'Finance Template'!E35</f>
        <v/>
      </c>
      <c r="J48" s="216" t="s">
        <v>537</v>
      </c>
      <c r="K48" s="218" t="str">
        <f>'Finance Template'!F35</f>
        <v/>
      </c>
      <c r="L48" s="218"/>
      <c r="M48" s="219"/>
      <c r="N48" s="220" t="s">
        <v>540</v>
      </c>
      <c r="O48" s="221"/>
      <c r="P48" s="218"/>
      <c r="Q48" s="218"/>
      <c r="R48" s="220" t="str">
        <f>'Finance Template'!I35</f>
        <v/>
      </c>
      <c r="S48" s="218"/>
      <c r="T48" s="220" t="s">
        <v>540</v>
      </c>
      <c r="U48" s="220" t="s">
        <v>540</v>
      </c>
      <c r="V48" s="220" t="s">
        <v>540</v>
      </c>
      <c r="W48" s="220" t="s">
        <v>540</v>
      </c>
      <c r="X48" s="220" t="s">
        <v>540</v>
      </c>
      <c r="Y48" s="220" t="s">
        <v>540</v>
      </c>
      <c r="Z48" s="220" t="s">
        <v>540</v>
      </c>
      <c r="AA48" s="222" t="s">
        <v>539</v>
      </c>
    </row>
    <row r="50" ht="9.75" customHeight="1" x14ac:dyDescent="0.2"/>
    <row r="51" ht="10.5" customHeight="1" x14ac:dyDescent="0.2"/>
  </sheetData>
  <sheetProtection sheet="1" formatCells="0" formatColumns="0" formatRows="0" insertColumns="0" insertRows="0" deleteColumns="0" deleteRows="0" autoFilter="0" pivotTables="0"/>
  <mergeCells count="1">
    <mergeCell ref="G13:H13"/>
  </mergeCells>
  <phoneticPr fontId="9" type="noConversion"/>
  <dataValidations count="6">
    <dataValidation type="list" showInputMessage="1" showErrorMessage="1" sqref="D12" xr:uid="{5E8D3AB7-D4BE-4DB0-BDA0-40620D397EA9}">
      <formula1>"P13-24"</formula1>
    </dataValidation>
    <dataValidation type="list" showInputMessage="1" showErrorMessage="1" sqref="G10" xr:uid="{0B274337-1D50-4292-8C04-C2069B4952FF}">
      <formula1>"Apr-2024"</formula1>
    </dataValidation>
    <dataValidation type="list" showInputMessage="1" showErrorMessage="1" sqref="G8" xr:uid="{D61F7571-DF03-445C-8E02-BB5D81F341A5}">
      <formula1>LOV_FinGlDesktopEntryPageDef_HeaderSourceList</formula1>
    </dataValidation>
    <dataValidation type="list" showInputMessage="1" showErrorMessage="1" sqref="D10" xr:uid="{912A8767-6B2D-422A-94D3-5833A2CCCEFF}">
      <formula1>"SCC PRIMARY LEDGER"</formula1>
    </dataValidation>
    <dataValidation type="list" showInputMessage="1" showErrorMessage="1" sqref="N18:N48" xr:uid="{1BE78D75-C9D9-4A03-BA52-8617700EDF4D}">
      <formula1>LOV_FinGlDesktopEntryPageDef_UserCurrencyConversionType</formula1>
    </dataValidation>
    <dataValidation type="list" showInputMessage="1" showErrorMessage="1" sqref="J18:J48" xr:uid="{D7E5690C-F755-4056-8A6D-648E970F077B}">
      <formula1>LOV_FinGlDesktopEntryPageDef_CurrencyCode</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School RIA</vt:lpstr>
      <vt:lpstr>50k+ Frontsheet</vt:lpstr>
      <vt:lpstr>Schools</vt:lpstr>
      <vt:lpstr>Finance Template</vt:lpstr>
      <vt:lpstr>Conversion</vt:lpstr>
      <vt:lpstr>Single Journal</vt:lpstr>
      <vt:lpstr>'50k+ Frontsheet'!Print_Area</vt:lpstr>
      <vt:lpstr>'School RIA'!Print_Area</vt:lpstr>
      <vt:lpstr>'School RIA'!Print_Titles</vt:lpstr>
      <vt:lpstr>Range</vt:lpstr>
      <vt:lpstr>SIMSLEDGERCODES</vt:lpstr>
      <vt:lpstr>'Single Journal'!TAB1136877249</vt:lpstr>
    </vt:vector>
  </TitlesOfParts>
  <Company>Suffolk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ITSolutions</dc:creator>
  <cp:lastModifiedBy>Will Hope</cp:lastModifiedBy>
  <cp:lastPrinted>2011-02-24T14:26:08Z</cp:lastPrinted>
  <dcterms:created xsi:type="dcterms:W3CDTF">2007-01-11T10:07:07Z</dcterms:created>
  <dcterms:modified xsi:type="dcterms:W3CDTF">2024-02-28T10:51:00Z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