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counting Services\Schools Accountancy Team\Year End\2022-23\Listed entries 22-23\"/>
    </mc:Choice>
  </mc:AlternateContent>
  <xr:revisionPtr revIDLastSave="0" documentId="13_ncr:1_{36B0CABE-9E3D-4BF7-8A78-D540B4BE3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C PIA" sheetId="1" r:id="rId1"/>
    <sheet name="50k+ Frontsheet" sheetId="8" r:id="rId2"/>
    <sheet name="Schools" sheetId="9" state="hidden" r:id="rId3"/>
    <sheet name="Finance Template" sheetId="11" state="hidden" r:id="rId4"/>
    <sheet name="Conversion" sheetId="6" state="hidden" r:id="rId5"/>
    <sheet name="Single Journal" sheetId="12" state="hidden" r:id="rId6"/>
  </sheets>
  <externalReferences>
    <externalReference r:id="rId7"/>
    <externalReference r:id="rId8"/>
    <externalReference r:id="rId9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[2]_ADFDI_LOV!$C$2:$HO$2</definedName>
    <definedName name="LOV_FinGlDesktopEntryPageDef_HeaderAccountingPeriodList" hidden="1">[2]_ADFDI_LOV!$C$12</definedName>
    <definedName name="LOV_FinGlDesktopEntryPageDef_HeaderLedgerIdList" hidden="1">[2]_ADFDI_LOV!$D$6</definedName>
    <definedName name="LOV_FinGlDesktopEntryPageDef_HeaderReversalPeriodList" hidden="1">[2]_ADFDI_LOV!$C$10:$E$10</definedName>
    <definedName name="LOV_FinGlDesktopEntryPageDef_HeaderSourceList" hidden="1">[2]_ADFDI_LOV!$D$8</definedName>
    <definedName name="LOV_FinGlDesktopEntryPageDef_UserCurrencyConversionType" hidden="1">[2]_ADFDI_LOV!$C$4:$G$4</definedName>
    <definedName name="LOV_oracle_apps_financials_generalLedger_journals_desktopEntry_di_FinGlDesktopMultibatchEntryPageDef_CurrencyCode" hidden="1">[3]_ADFDI_LOV!$C$18:$HO$18</definedName>
    <definedName name="LOV_oracle_apps_financials_generalLedger_journals_desktopEntry_di_FinGlDesktopMultibatchEntryPageDef_LedgerId" hidden="1">[3]_ADFDI_LOV!$C$14:$D$14</definedName>
    <definedName name="LOV_oracle_apps_financials_generalLedger_journals_desktopEntry_di_FinGlDesktopMultibatchEntryPageDef_PeriodName" hidden="1">[3]_ADFDI_LOV!$C$22</definedName>
    <definedName name="LOV_oracle_apps_financials_generalLedger_journals_desktopEntry_di_FinGlDesktopMultibatchEntryPageDef_ReversalPeriodName" hidden="1">[3]_ADFDI_LOV!$C$24:$E$24</definedName>
    <definedName name="LOV_oracle_apps_financials_generalLedger_journals_desktopEntry_di_FinGlDesktopMultibatchEntryPageDef_UserCurrencyConversionType" hidden="1">[3]_ADFDI_LOV!$C$20:$G$20</definedName>
    <definedName name="LOV_oracle_apps_financials_generalLedger_journals_desktopEntry_di_FinGlDesktopMultibatchEntryPageDef_UserJeSourceName" hidden="1">[3]_ADFDI_LOV!$C$16:$D$16</definedName>
    <definedName name="_xlnm.Print_Area" localSheetId="1">'50k+ Frontsheet'!$B$1:$M$51</definedName>
    <definedName name="_xlnm.Print_Area" localSheetId="0">'SCC PIA'!$B$2:$M$71</definedName>
    <definedName name="_xlnm.Print_Area" localSheetId="2">Schools!$A$1:$C$200</definedName>
    <definedName name="_xlnm.Print_Titles" localSheetId="0">'SCC PIA'!$14:$17</definedName>
    <definedName name="Range">'SCC PIA'!$H$18:$H$47</definedName>
    <definedName name="SIMSLEDGERCODES" localSheetId="3">Conversion!$A$2:$A$172</definedName>
    <definedName name="SIMSLEDGERCODES">Conversion!$A$2:$A$172</definedName>
    <definedName name="TAB1136877249" localSheetId="5">'Single Journal'!$C$17:$AA$48</definedName>
    <definedName name="TAB113687724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K19" i="12"/>
  <c r="L18" i="12" l="1"/>
  <c r="A7" i="11"/>
  <c r="E20" i="12" s="1"/>
  <c r="A8" i="11"/>
  <c r="E21" i="12" s="1"/>
  <c r="F21" i="1"/>
  <c r="A9" i="11" s="1"/>
  <c r="E22" i="12" s="1"/>
  <c r="F22" i="1"/>
  <c r="F23" i="1"/>
  <c r="A11" i="11" s="1"/>
  <c r="E24" i="12" s="1"/>
  <c r="F24" i="1"/>
  <c r="F25" i="1"/>
  <c r="A13" i="11" s="1"/>
  <c r="E26" i="12" s="1"/>
  <c r="F26" i="1"/>
  <c r="F27" i="1"/>
  <c r="F28" i="1"/>
  <c r="F29" i="1"/>
  <c r="F30" i="1"/>
  <c r="F31" i="1"/>
  <c r="A19" i="11" s="1"/>
  <c r="E32" i="12" s="1"/>
  <c r="F32" i="1"/>
  <c r="F33" i="1"/>
  <c r="A21" i="11" s="1"/>
  <c r="E34" i="12" s="1"/>
  <c r="F34" i="1"/>
  <c r="F35" i="1"/>
  <c r="F36" i="1"/>
  <c r="F37" i="1"/>
  <c r="A25" i="11" s="1"/>
  <c r="E38" i="12" s="1"/>
  <c r="F38" i="1"/>
  <c r="F39" i="1"/>
  <c r="A27" i="11" s="1"/>
  <c r="E40" i="12" s="1"/>
  <c r="F40" i="1"/>
  <c r="F41" i="1"/>
  <c r="A29" i="11" s="1"/>
  <c r="E42" i="12" s="1"/>
  <c r="F42" i="1"/>
  <c r="F43" i="1"/>
  <c r="F44" i="1"/>
  <c r="F45" i="1"/>
  <c r="A33" i="11" s="1"/>
  <c r="E46" i="12" s="1"/>
  <c r="F46" i="1"/>
  <c r="F47" i="1"/>
  <c r="R48" i="12"/>
  <c r="K48" i="12"/>
  <c r="I48" i="12"/>
  <c r="H48" i="12"/>
  <c r="F48" i="12"/>
  <c r="K47" i="12"/>
  <c r="I47" i="12"/>
  <c r="H47" i="12"/>
  <c r="F47" i="12"/>
  <c r="K46" i="12"/>
  <c r="I46" i="12"/>
  <c r="H46" i="12"/>
  <c r="G46" i="12"/>
  <c r="F46" i="12"/>
  <c r="K45" i="12"/>
  <c r="I45" i="12"/>
  <c r="H45" i="12"/>
  <c r="F45" i="12"/>
  <c r="K44" i="12"/>
  <c r="I44" i="12"/>
  <c r="H44" i="12"/>
  <c r="F44" i="12"/>
  <c r="K43" i="12"/>
  <c r="I43" i="12"/>
  <c r="H43" i="12"/>
  <c r="F43" i="12"/>
  <c r="K42" i="12"/>
  <c r="I42" i="12"/>
  <c r="H42" i="12"/>
  <c r="F42" i="12"/>
  <c r="K41" i="12"/>
  <c r="I41" i="12"/>
  <c r="H41" i="12"/>
  <c r="F41" i="12"/>
  <c r="R40" i="12"/>
  <c r="K40" i="12"/>
  <c r="I40" i="12"/>
  <c r="H40" i="12"/>
  <c r="F40" i="12"/>
  <c r="K39" i="12"/>
  <c r="I39" i="12"/>
  <c r="H39" i="12"/>
  <c r="F39" i="12"/>
  <c r="K38" i="12"/>
  <c r="I38" i="12"/>
  <c r="H38" i="12"/>
  <c r="G38" i="12"/>
  <c r="F38" i="12"/>
  <c r="K37" i="12"/>
  <c r="I37" i="12"/>
  <c r="H37" i="12"/>
  <c r="F37" i="12"/>
  <c r="K36" i="12"/>
  <c r="I36" i="12"/>
  <c r="H36" i="12"/>
  <c r="F36" i="12"/>
  <c r="K35" i="12"/>
  <c r="I35" i="12"/>
  <c r="H35" i="12"/>
  <c r="F35" i="12"/>
  <c r="K34" i="12"/>
  <c r="I34" i="12"/>
  <c r="H34" i="12"/>
  <c r="F34" i="12"/>
  <c r="K33" i="12"/>
  <c r="I33" i="12"/>
  <c r="H33" i="12"/>
  <c r="F33" i="12"/>
  <c r="R32" i="12"/>
  <c r="K32" i="12"/>
  <c r="I32" i="12"/>
  <c r="H32" i="12"/>
  <c r="F32" i="12"/>
  <c r="K31" i="12"/>
  <c r="I31" i="12"/>
  <c r="H31" i="12"/>
  <c r="F31" i="12"/>
  <c r="R30" i="12"/>
  <c r="K30" i="12"/>
  <c r="I30" i="12"/>
  <c r="H30" i="12"/>
  <c r="G30" i="12"/>
  <c r="F30" i="12"/>
  <c r="K29" i="12"/>
  <c r="I29" i="12"/>
  <c r="H29" i="12"/>
  <c r="F29" i="12"/>
  <c r="K28" i="12"/>
  <c r="I28" i="12"/>
  <c r="H28" i="12"/>
  <c r="F28" i="12"/>
  <c r="K27" i="12"/>
  <c r="I27" i="12"/>
  <c r="H27" i="12"/>
  <c r="F27" i="12"/>
  <c r="K26" i="12"/>
  <c r="I26" i="12"/>
  <c r="H26" i="12"/>
  <c r="F26" i="12"/>
  <c r="K25" i="12"/>
  <c r="I25" i="12"/>
  <c r="H25" i="12"/>
  <c r="F25" i="12"/>
  <c r="R24" i="12"/>
  <c r="K24" i="12"/>
  <c r="I24" i="12"/>
  <c r="H24" i="12"/>
  <c r="F24" i="12"/>
  <c r="K23" i="12"/>
  <c r="I23" i="12"/>
  <c r="H23" i="12"/>
  <c r="F23" i="12"/>
  <c r="R22" i="12"/>
  <c r="K22" i="12"/>
  <c r="I22" i="12"/>
  <c r="H22" i="12"/>
  <c r="G22" i="12"/>
  <c r="F22" i="12"/>
  <c r="K21" i="12"/>
  <c r="I21" i="12"/>
  <c r="H21" i="12"/>
  <c r="F21" i="12"/>
  <c r="K20" i="12"/>
  <c r="R18" i="12"/>
  <c r="I18" i="12"/>
  <c r="H18" i="12"/>
  <c r="G18" i="12"/>
  <c r="F18" i="12"/>
  <c r="E18" i="12"/>
  <c r="K11" i="12"/>
  <c r="K10" i="12"/>
  <c r="H3" i="11"/>
  <c r="H1" i="11"/>
  <c r="L7" i="11"/>
  <c r="C7" i="11" s="1"/>
  <c r="G20" i="12" s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6" i="11"/>
  <c r="C6" i="11" s="1"/>
  <c r="G19" i="12" s="1"/>
  <c r="K7" i="11"/>
  <c r="B7" i="11" s="1"/>
  <c r="F20" i="12" s="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6" i="11"/>
  <c r="B6" i="11" s="1"/>
  <c r="F19" i="12" s="1"/>
  <c r="I7" i="11"/>
  <c r="R20" i="12" s="1"/>
  <c r="I8" i="11"/>
  <c r="R21" i="12" s="1"/>
  <c r="I9" i="11"/>
  <c r="I10" i="11"/>
  <c r="R23" i="12" s="1"/>
  <c r="I11" i="11"/>
  <c r="I12" i="11"/>
  <c r="R25" i="12" s="1"/>
  <c r="I13" i="11"/>
  <c r="R26" i="12" s="1"/>
  <c r="I14" i="11"/>
  <c r="R27" i="12" s="1"/>
  <c r="I15" i="11"/>
  <c r="R28" i="12" s="1"/>
  <c r="I16" i="11"/>
  <c r="R29" i="12" s="1"/>
  <c r="I17" i="11"/>
  <c r="I18" i="11"/>
  <c r="R31" i="12" s="1"/>
  <c r="I19" i="11"/>
  <c r="I20" i="11"/>
  <c r="R33" i="12" s="1"/>
  <c r="I21" i="11"/>
  <c r="R34" i="12" s="1"/>
  <c r="I22" i="11"/>
  <c r="R35" i="12" s="1"/>
  <c r="I23" i="11"/>
  <c r="R36" i="12" s="1"/>
  <c r="I24" i="11"/>
  <c r="R37" i="12" s="1"/>
  <c r="I25" i="11"/>
  <c r="R38" i="12" s="1"/>
  <c r="I26" i="11"/>
  <c r="R39" i="12" s="1"/>
  <c r="I27" i="11"/>
  <c r="I28" i="11"/>
  <c r="R41" i="12" s="1"/>
  <c r="I29" i="11"/>
  <c r="R42" i="12" s="1"/>
  <c r="I30" i="11"/>
  <c r="R43" i="12" s="1"/>
  <c r="I31" i="11"/>
  <c r="R44" i="12" s="1"/>
  <c r="I32" i="11"/>
  <c r="R45" i="12" s="1"/>
  <c r="I33" i="11"/>
  <c r="R46" i="12" s="1"/>
  <c r="I34" i="11"/>
  <c r="R47" i="12" s="1"/>
  <c r="I35" i="11"/>
  <c r="I6" i="11"/>
  <c r="R19" i="12" s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G7" i="11"/>
  <c r="L20" i="12" s="1"/>
  <c r="G8" i="11"/>
  <c r="L21" i="12" s="1"/>
  <c r="G9" i="11"/>
  <c r="L22" i="12" s="1"/>
  <c r="G10" i="11"/>
  <c r="L23" i="12" s="1"/>
  <c r="G11" i="11"/>
  <c r="L24" i="12" s="1"/>
  <c r="G12" i="11"/>
  <c r="L25" i="12" s="1"/>
  <c r="G13" i="11"/>
  <c r="L26" i="12" s="1"/>
  <c r="G14" i="11"/>
  <c r="L27" i="12" s="1"/>
  <c r="G15" i="11"/>
  <c r="L28" i="12" s="1"/>
  <c r="G16" i="11"/>
  <c r="L29" i="12" s="1"/>
  <c r="G17" i="11"/>
  <c r="L30" i="12" s="1"/>
  <c r="G18" i="11"/>
  <c r="L31" i="12" s="1"/>
  <c r="G19" i="11"/>
  <c r="L32" i="12" s="1"/>
  <c r="G20" i="11"/>
  <c r="L33" i="12" s="1"/>
  <c r="G21" i="11"/>
  <c r="L34" i="12" s="1"/>
  <c r="G22" i="11"/>
  <c r="L35" i="12" s="1"/>
  <c r="G23" i="11"/>
  <c r="L36" i="12" s="1"/>
  <c r="G24" i="11"/>
  <c r="L37" i="12" s="1"/>
  <c r="G25" i="11"/>
  <c r="L38" i="12" s="1"/>
  <c r="G26" i="11"/>
  <c r="L39" i="12" s="1"/>
  <c r="G27" i="11"/>
  <c r="L40" i="12" s="1"/>
  <c r="G28" i="11"/>
  <c r="L41" i="12" s="1"/>
  <c r="G29" i="11"/>
  <c r="L42" i="12" s="1"/>
  <c r="G30" i="11"/>
  <c r="L43" i="12" s="1"/>
  <c r="G31" i="11"/>
  <c r="L44" i="12" s="1"/>
  <c r="G32" i="11"/>
  <c r="L45" i="12" s="1"/>
  <c r="G33" i="11"/>
  <c r="L46" i="12" s="1"/>
  <c r="G34" i="11"/>
  <c r="L47" i="12" s="1"/>
  <c r="G35" i="11"/>
  <c r="L48" i="12" s="1"/>
  <c r="G6" i="11"/>
  <c r="L19" i="12" s="1"/>
  <c r="E7" i="11"/>
  <c r="I20" i="12" s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6" i="11"/>
  <c r="I19" i="12" s="1"/>
  <c r="D7" i="11"/>
  <c r="H20" i="12" s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H19" i="12" s="1"/>
  <c r="C8" i="11"/>
  <c r="G21" i="12" s="1"/>
  <c r="C9" i="11"/>
  <c r="C10" i="11"/>
  <c r="G23" i="12" s="1"/>
  <c r="C11" i="11"/>
  <c r="G24" i="12" s="1"/>
  <c r="C12" i="11"/>
  <c r="G25" i="12" s="1"/>
  <c r="C13" i="11"/>
  <c r="G26" i="12" s="1"/>
  <c r="C14" i="11"/>
  <c r="G27" i="12" s="1"/>
  <c r="C15" i="11"/>
  <c r="G28" i="12" s="1"/>
  <c r="C16" i="11"/>
  <c r="G29" i="12" s="1"/>
  <c r="C17" i="11"/>
  <c r="C18" i="11"/>
  <c r="G31" i="12" s="1"/>
  <c r="C19" i="11"/>
  <c r="G32" i="12" s="1"/>
  <c r="C20" i="11"/>
  <c r="G33" i="12" s="1"/>
  <c r="C21" i="11"/>
  <c r="G34" i="12" s="1"/>
  <c r="C22" i="11"/>
  <c r="G35" i="12" s="1"/>
  <c r="C23" i="11"/>
  <c r="G36" i="12" s="1"/>
  <c r="C24" i="11"/>
  <c r="G37" i="12" s="1"/>
  <c r="C25" i="11"/>
  <c r="C26" i="11"/>
  <c r="G39" i="12" s="1"/>
  <c r="C27" i="11"/>
  <c r="G40" i="12" s="1"/>
  <c r="C28" i="11"/>
  <c r="G41" i="12" s="1"/>
  <c r="C29" i="11"/>
  <c r="G42" i="12" s="1"/>
  <c r="C30" i="11"/>
  <c r="G43" i="12" s="1"/>
  <c r="C31" i="11"/>
  <c r="G44" i="12" s="1"/>
  <c r="C32" i="11"/>
  <c r="G45" i="12" s="1"/>
  <c r="C33" i="11"/>
  <c r="C34" i="11"/>
  <c r="G47" i="12" s="1"/>
  <c r="C35" i="11"/>
  <c r="G48" i="12" s="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C2" i="11"/>
  <c r="H5" i="11" s="1"/>
  <c r="A6" i="11"/>
  <c r="E19" i="12" s="1"/>
  <c r="G22" i="8"/>
  <c r="G26" i="8" s="1"/>
  <c r="D5" i="8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18" i="1"/>
  <c r="A12" i="11"/>
  <c r="E25" i="12" s="1"/>
  <c r="H48" i="1"/>
  <c r="H8" i="1" s="1"/>
  <c r="A10" i="11"/>
  <c r="E23" i="12" s="1"/>
  <c r="A14" i="11"/>
  <c r="E27" i="12" s="1"/>
  <c r="A15" i="11"/>
  <c r="E28" i="12" s="1"/>
  <c r="A16" i="11"/>
  <c r="E29" i="12" s="1"/>
  <c r="A17" i="11"/>
  <c r="E30" i="12" s="1"/>
  <c r="A18" i="11"/>
  <c r="E31" i="12" s="1"/>
  <c r="A20" i="11"/>
  <c r="E33" i="12" s="1"/>
  <c r="A22" i="11"/>
  <c r="E35" i="12" s="1"/>
  <c r="A23" i="11"/>
  <c r="E36" i="12" s="1"/>
  <c r="A24" i="11"/>
  <c r="E37" i="12" s="1"/>
  <c r="A26" i="11"/>
  <c r="E39" i="12" s="1"/>
  <c r="A28" i="11"/>
  <c r="E41" i="12" s="1"/>
  <c r="A30" i="11"/>
  <c r="E43" i="12" s="1"/>
  <c r="A31" i="11"/>
  <c r="E44" i="12" s="1"/>
  <c r="A32" i="11"/>
  <c r="E45" i="12" s="1"/>
  <c r="A34" i="11"/>
  <c r="E47" i="12" s="1"/>
  <c r="A35" i="11"/>
  <c r="E48" i="12" s="1"/>
  <c r="M18" i="1"/>
  <c r="H57" i="1"/>
  <c r="H56" i="1" s="1"/>
  <c r="G5" i="8" s="1"/>
  <c r="D9" i="12" s="1"/>
  <c r="H7" i="11"/>
  <c r="H8" i="11"/>
  <c r="D8" i="12" l="1"/>
  <c r="K9" i="12"/>
  <c r="H6" i="11"/>
  <c r="F5" i="11"/>
  <c r="K18" i="12" s="1"/>
  <c r="K8" i="12" s="1"/>
  <c r="H2" i="11"/>
</calcChain>
</file>

<file path=xl/sharedStrings.xml><?xml version="1.0" encoding="utf-8"?>
<sst xmlns="http://schemas.openxmlformats.org/spreadsheetml/2006/main" count="1587" uniqueCount="745">
  <si>
    <t>Yes</t>
  </si>
  <si>
    <t>No</t>
  </si>
  <si>
    <t>Control Total</t>
  </si>
  <si>
    <t>Your Reference Information</t>
  </si>
  <si>
    <t>Certification</t>
  </si>
  <si>
    <t>Send to</t>
  </si>
  <si>
    <t>TEAMA</t>
  </si>
  <si>
    <t>TEAMB</t>
  </si>
  <si>
    <t>TEAMC</t>
  </si>
  <si>
    <t>TEAMD</t>
  </si>
  <si>
    <t>TEAME</t>
  </si>
  <si>
    <t>FISTEAM</t>
  </si>
  <si>
    <t>PROCESSED BY</t>
  </si>
  <si>
    <t>REQUEST VALIDATED BY</t>
  </si>
  <si>
    <t>DATE</t>
  </si>
  <si>
    <t>NAME</t>
  </si>
  <si>
    <t>CONTACT NUMBER</t>
  </si>
  <si>
    <t xml:space="preserve"> </t>
  </si>
  <si>
    <t>YEAR</t>
  </si>
  <si>
    <t>TOTAL</t>
  </si>
  <si>
    <t>Capital</t>
  </si>
  <si>
    <t>Revenue</t>
  </si>
  <si>
    <t>PIA</t>
  </si>
  <si>
    <t>PA1</t>
  </si>
  <si>
    <t>PA3</t>
  </si>
  <si>
    <t>PA4</t>
  </si>
  <si>
    <t>PA5</t>
  </si>
  <si>
    <t>JOB TITLE</t>
  </si>
  <si>
    <t>SCHOOL</t>
  </si>
  <si>
    <t>SCHOOL NUMBER</t>
  </si>
  <si>
    <t>School Number</t>
  </si>
  <si>
    <t xml:space="preserve">Amount £ </t>
  </si>
  <si>
    <t>PA SCH</t>
  </si>
  <si>
    <t>Supporting Evidence</t>
  </si>
  <si>
    <t>SIMS LEDGER CODE</t>
  </si>
  <si>
    <t>SIMS</t>
  </si>
  <si>
    <t>R12</t>
  </si>
  <si>
    <t>00500</t>
  </si>
  <si>
    <t>01201</t>
  </si>
  <si>
    <t>S</t>
  </si>
  <si>
    <t>00510</t>
  </si>
  <si>
    <t>01200</t>
  </si>
  <si>
    <t>00525</t>
  </si>
  <si>
    <t>00550</t>
  </si>
  <si>
    <t>00600</t>
  </si>
  <si>
    <t>01300</t>
  </si>
  <si>
    <t>00803</t>
  </si>
  <si>
    <t>01601</t>
  </si>
  <si>
    <t>00823</t>
  </si>
  <si>
    <t>00843</t>
  </si>
  <si>
    <t>00940</t>
  </si>
  <si>
    <t>01902</t>
  </si>
  <si>
    <t>00970</t>
  </si>
  <si>
    <t>01900</t>
  </si>
  <si>
    <t>12001</t>
  </si>
  <si>
    <t>13000</t>
  </si>
  <si>
    <t>13040</t>
  </si>
  <si>
    <t>13041</t>
  </si>
  <si>
    <t>14000</t>
  </si>
  <si>
    <t>14010</t>
  </si>
  <si>
    <t>14020</t>
  </si>
  <si>
    <t>14030</t>
  </si>
  <si>
    <t>14040</t>
  </si>
  <si>
    <t>15000</t>
  </si>
  <si>
    <t>15040</t>
  </si>
  <si>
    <t>16001</t>
  </si>
  <si>
    <t>16020</t>
  </si>
  <si>
    <t>17000</t>
  </si>
  <si>
    <t>17030</t>
  </si>
  <si>
    <t>17050</t>
  </si>
  <si>
    <t>17100</t>
  </si>
  <si>
    <t>17101</t>
  </si>
  <si>
    <t>18000</t>
  </si>
  <si>
    <t>18030</t>
  </si>
  <si>
    <t>22060</t>
  </si>
  <si>
    <t>23000</t>
  </si>
  <si>
    <t>23217</t>
  </si>
  <si>
    <t>23320</t>
  </si>
  <si>
    <t>24100</t>
  </si>
  <si>
    <t>30000</t>
  </si>
  <si>
    <t>30030</t>
  </si>
  <si>
    <t>30160</t>
  </si>
  <si>
    <t>30305</t>
  </si>
  <si>
    <t>30310</t>
  </si>
  <si>
    <t>30390</t>
  </si>
  <si>
    <t>30405</t>
  </si>
  <si>
    <t>31000</t>
  </si>
  <si>
    <t>31005</t>
  </si>
  <si>
    <t>31030</t>
  </si>
  <si>
    <t>31050</t>
  </si>
  <si>
    <t>33000</t>
  </si>
  <si>
    <t>33003</t>
  </si>
  <si>
    <t>34120</t>
  </si>
  <si>
    <t>00401</t>
  </si>
  <si>
    <t>34121</t>
  </si>
  <si>
    <t>00402</t>
  </si>
  <si>
    <t>34122</t>
  </si>
  <si>
    <t>00403</t>
  </si>
  <si>
    <t>34200</t>
  </si>
  <si>
    <t>34360</t>
  </si>
  <si>
    <t>34370</t>
  </si>
  <si>
    <t>34380</t>
  </si>
  <si>
    <t>35200</t>
  </si>
  <si>
    <t>35300</t>
  </si>
  <si>
    <t>35403</t>
  </si>
  <si>
    <t>36000</t>
  </si>
  <si>
    <t>36100</t>
  </si>
  <si>
    <t>38000</t>
  </si>
  <si>
    <t>38006</t>
  </si>
  <si>
    <t>38007</t>
  </si>
  <si>
    <t>38180</t>
  </si>
  <si>
    <t>38894</t>
  </si>
  <si>
    <t>38896</t>
  </si>
  <si>
    <t>38950</t>
  </si>
  <si>
    <t>0031A</t>
  </si>
  <si>
    <t>00100</t>
  </si>
  <si>
    <t>003</t>
  </si>
  <si>
    <t>0031D</t>
  </si>
  <si>
    <t>00103</t>
  </si>
  <si>
    <t>0032A</t>
  </si>
  <si>
    <t>00200</t>
  </si>
  <si>
    <t>0033A</t>
  </si>
  <si>
    <t>00301</t>
  </si>
  <si>
    <t>0161A</t>
  </si>
  <si>
    <t>016</t>
  </si>
  <si>
    <t>0161D</t>
  </si>
  <si>
    <t>0162A</t>
  </si>
  <si>
    <t>0163A</t>
  </si>
  <si>
    <t>0251A</t>
  </si>
  <si>
    <t>025</t>
  </si>
  <si>
    <t>0251D</t>
  </si>
  <si>
    <t>0252A</t>
  </si>
  <si>
    <t>0253A</t>
  </si>
  <si>
    <t>0361A</t>
  </si>
  <si>
    <t>036</t>
  </si>
  <si>
    <t>0361D</t>
  </si>
  <si>
    <t>0362A</t>
  </si>
  <si>
    <t>0363A</t>
  </si>
  <si>
    <t>0541A</t>
  </si>
  <si>
    <t>054</t>
  </si>
  <si>
    <t>0541D</t>
  </si>
  <si>
    <t>0542A</t>
  </si>
  <si>
    <t>0543A</t>
  </si>
  <si>
    <t>0631A</t>
  </si>
  <si>
    <t>063</t>
  </si>
  <si>
    <t>0631D</t>
  </si>
  <si>
    <t>0632A</t>
  </si>
  <si>
    <t>0633A</t>
  </si>
  <si>
    <t>0661A</t>
  </si>
  <si>
    <t>066</t>
  </si>
  <si>
    <t>0661D</t>
  </si>
  <si>
    <t>0662A</t>
  </si>
  <si>
    <t>0663A</t>
  </si>
  <si>
    <t>0741A</t>
  </si>
  <si>
    <t>074</t>
  </si>
  <si>
    <t>0741D</t>
  </si>
  <si>
    <t>0742A</t>
  </si>
  <si>
    <t>0743A</t>
  </si>
  <si>
    <t>1391A</t>
  </si>
  <si>
    <t>139</t>
  </si>
  <si>
    <t>1391D</t>
  </si>
  <si>
    <t>1392A</t>
  </si>
  <si>
    <t>1393A</t>
  </si>
  <si>
    <t>1481A</t>
  </si>
  <si>
    <t>148</t>
  </si>
  <si>
    <t>1481D</t>
  </si>
  <si>
    <t>1482A</t>
  </si>
  <si>
    <t>1483A</t>
  </si>
  <si>
    <t>1621A</t>
  </si>
  <si>
    <t>162</t>
  </si>
  <si>
    <t>1621D</t>
  </si>
  <si>
    <t>1622A</t>
  </si>
  <si>
    <t>1623A</t>
  </si>
  <si>
    <t>1811A</t>
  </si>
  <si>
    <t>1811D</t>
  </si>
  <si>
    <t>1812A</t>
  </si>
  <si>
    <t>1813A</t>
  </si>
  <si>
    <t>2011A</t>
  </si>
  <si>
    <t>201</t>
  </si>
  <si>
    <t>2011D</t>
  </si>
  <si>
    <t>2012A</t>
  </si>
  <si>
    <t>2013A</t>
  </si>
  <si>
    <t>2211A</t>
  </si>
  <si>
    <t>221</t>
  </si>
  <si>
    <t>2211D</t>
  </si>
  <si>
    <t>2212A</t>
  </si>
  <si>
    <t>2213A</t>
  </si>
  <si>
    <t>2381A</t>
  </si>
  <si>
    <t>238</t>
  </si>
  <si>
    <t>2381D</t>
  </si>
  <si>
    <t>2382A</t>
  </si>
  <si>
    <t>2383A</t>
  </si>
  <si>
    <t>2391A</t>
  </si>
  <si>
    <t>239</t>
  </si>
  <si>
    <t>2391D</t>
  </si>
  <si>
    <t>2392A</t>
  </si>
  <si>
    <t>2393A</t>
  </si>
  <si>
    <t>2541A</t>
  </si>
  <si>
    <t>254</t>
  </si>
  <si>
    <t>2541D</t>
  </si>
  <si>
    <t>2542A</t>
  </si>
  <si>
    <t>2543A</t>
  </si>
  <si>
    <t>3141A</t>
  </si>
  <si>
    <t>314</t>
  </si>
  <si>
    <t>3141D</t>
  </si>
  <si>
    <t>3142A</t>
  </si>
  <si>
    <t>3143A</t>
  </si>
  <si>
    <t>3341A</t>
  </si>
  <si>
    <t>334</t>
  </si>
  <si>
    <t>3341D</t>
  </si>
  <si>
    <t>3342A</t>
  </si>
  <si>
    <t>3343A</t>
  </si>
  <si>
    <t>3421A</t>
  </si>
  <si>
    <t>342</t>
  </si>
  <si>
    <t>3421D</t>
  </si>
  <si>
    <t>3422A</t>
  </si>
  <si>
    <t>3423A</t>
  </si>
  <si>
    <t>3461A</t>
  </si>
  <si>
    <t>3461D</t>
  </si>
  <si>
    <t>3462A</t>
  </si>
  <si>
    <t>3463A</t>
  </si>
  <si>
    <t>3471A</t>
  </si>
  <si>
    <t>3471D</t>
  </si>
  <si>
    <t>3472A</t>
  </si>
  <si>
    <t>3473A</t>
  </si>
  <si>
    <t>3481A</t>
  </si>
  <si>
    <t>3481D</t>
  </si>
  <si>
    <t>3482A</t>
  </si>
  <si>
    <t>3483A</t>
  </si>
  <si>
    <t>3511A</t>
  </si>
  <si>
    <t>3511D</t>
  </si>
  <si>
    <t>3512A</t>
  </si>
  <si>
    <t>3513A</t>
  </si>
  <si>
    <t>3621A</t>
  </si>
  <si>
    <t>3621D</t>
  </si>
  <si>
    <t>3622A</t>
  </si>
  <si>
    <t>3623A</t>
  </si>
  <si>
    <t>3741A</t>
  </si>
  <si>
    <t>3741D</t>
  </si>
  <si>
    <t>3742A</t>
  </si>
  <si>
    <t>3743A</t>
  </si>
  <si>
    <t>YZ001</t>
  </si>
  <si>
    <t>BE740</t>
  </si>
  <si>
    <t>Supplier Name</t>
  </si>
  <si>
    <t>PA2</t>
  </si>
  <si>
    <t>B1110</t>
  </si>
  <si>
    <t>36601</t>
  </si>
  <si>
    <t>Invoice Number</t>
  </si>
  <si>
    <t>PA6</t>
  </si>
  <si>
    <t>Order Number</t>
  </si>
  <si>
    <t>Schools 50K+ Listed Entry Evidence</t>
  </si>
  <si>
    <t>School Number:</t>
  </si>
  <si>
    <t xml:space="preserve">School Name: </t>
  </si>
  <si>
    <t>Date</t>
  </si>
  <si>
    <t>Amount</t>
  </si>
  <si>
    <t>e.g. Tickets for summer term  trip</t>
  </si>
  <si>
    <t>Total Paid</t>
  </si>
  <si>
    <t>Payment in Advance Total:</t>
  </si>
  <si>
    <t>Authorisation</t>
  </si>
  <si>
    <t>Prepared by:</t>
  </si>
  <si>
    <t>Date:</t>
  </si>
  <si>
    <t>Authorised by:</t>
  </si>
  <si>
    <t xml:space="preserve">Name: </t>
  </si>
  <si>
    <t xml:space="preserve">Please submit this form with the evidence listed above to: </t>
  </si>
  <si>
    <t>Details of Payments Made*</t>
  </si>
  <si>
    <t>* If attaching a separate listing, please indicate this and enter the total amount.</t>
  </si>
  <si>
    <t>Evidence Attached (tick as appropriate)</t>
  </si>
  <si>
    <t>Signed 'Hard Copy' to be retained within schools year end records</t>
  </si>
  <si>
    <t>Payments in Advance Details</t>
  </si>
  <si>
    <t xml:space="preserve">Net Value of Payments in Advance </t>
  </si>
  <si>
    <r>
      <t xml:space="preserve">Internal Validation </t>
    </r>
    <r>
      <rPr>
        <b/>
        <i/>
        <sz val="10"/>
        <color indexed="9"/>
        <rFont val="Arial"/>
        <family val="2"/>
      </rPr>
      <t>(Schools' Choice USE ONLY)</t>
    </r>
  </si>
  <si>
    <t>001</t>
  </si>
  <si>
    <t>School Name / Lead School in a Federation</t>
  </si>
  <si>
    <t>School Name</t>
  </si>
  <si>
    <t xml:space="preserve">Aldeburgh Primary School </t>
  </si>
  <si>
    <t>005</t>
  </si>
  <si>
    <t xml:space="preserve">Barnby &amp; North Cove Community Primary </t>
  </si>
  <si>
    <t>010</t>
  </si>
  <si>
    <t>Bedfield C of E VCP School</t>
  </si>
  <si>
    <t>011</t>
  </si>
  <si>
    <t>Benhall, St Mary's C of E VCP School</t>
  </si>
  <si>
    <t>012</t>
  </si>
  <si>
    <t>Blundeston C of E VCP School</t>
  </si>
  <si>
    <t>014</t>
  </si>
  <si>
    <t>Brampton C of E VCP School</t>
  </si>
  <si>
    <t>015</t>
  </si>
  <si>
    <t>Bungay Primary School</t>
  </si>
  <si>
    <t>017</t>
  </si>
  <si>
    <t>St Botolph's CEVCP School</t>
  </si>
  <si>
    <t>019</t>
  </si>
  <si>
    <t>Carlton Colville Primary School</t>
  </si>
  <si>
    <t>020</t>
  </si>
  <si>
    <t>Charsfield CEVCP School</t>
  </si>
  <si>
    <t>022</t>
  </si>
  <si>
    <t>Corton CEVCP School</t>
  </si>
  <si>
    <t>023</t>
  </si>
  <si>
    <t>Coldfair Green CP School</t>
  </si>
  <si>
    <t>Sir Robert Hitcham's CEVAP School, Debenham</t>
  </si>
  <si>
    <t>026</t>
  </si>
  <si>
    <t>Dennington CEVCP School</t>
  </si>
  <si>
    <t>029</t>
  </si>
  <si>
    <t>Earl Soham Community Primary School</t>
  </si>
  <si>
    <t>031</t>
  </si>
  <si>
    <t>St Peter and St Paul CEVAP School</t>
  </si>
  <si>
    <t>035</t>
  </si>
  <si>
    <t>Sir Robert Hitcham's CEVAP School, Framlingham</t>
  </si>
  <si>
    <t>Fressingfield CEVCP School</t>
  </si>
  <si>
    <t>041</t>
  </si>
  <si>
    <t>Edgar Sewter Community Primary School</t>
  </si>
  <si>
    <t>042</t>
  </si>
  <si>
    <t>Helmingham Community Primary School</t>
  </si>
  <si>
    <t>044</t>
  </si>
  <si>
    <t>Holton St Peter Community Primary School</t>
  </si>
  <si>
    <t>048</t>
  </si>
  <si>
    <t>Ilketshall St Lawrence School</t>
  </si>
  <si>
    <t>050</t>
  </si>
  <si>
    <t>Kelsale CEVCP School</t>
  </si>
  <si>
    <t>056</t>
  </si>
  <si>
    <t>All Saints CEVAP School, Laxfield</t>
  </si>
  <si>
    <t>065</t>
  </si>
  <si>
    <t>Poplars Community Primary School</t>
  </si>
  <si>
    <t>068</t>
  </si>
  <si>
    <t>Roman Hill Primary School</t>
  </si>
  <si>
    <t>Woods Loke Community Primary School</t>
  </si>
  <si>
    <t>075</t>
  </si>
  <si>
    <t>Oulton Broad Primary School</t>
  </si>
  <si>
    <t>080</t>
  </si>
  <si>
    <t>Mellis CEVCP School</t>
  </si>
  <si>
    <t>084</t>
  </si>
  <si>
    <t>Occold Primary School</t>
  </si>
  <si>
    <t>093</t>
  </si>
  <si>
    <t>Ringsfield CEVCP School</t>
  </si>
  <si>
    <t>096</t>
  </si>
  <si>
    <t>Saxmundham Primary School</t>
  </si>
  <si>
    <t>097</t>
  </si>
  <si>
    <t>Snape Community Primary School</t>
  </si>
  <si>
    <t>098</t>
  </si>
  <si>
    <t>Somerleyton Primary School</t>
  </si>
  <si>
    <t>099</t>
  </si>
  <si>
    <t>Southwold Primary School</t>
  </si>
  <si>
    <t>101</t>
  </si>
  <si>
    <t>Stonham Aspal CEVAP School</t>
  </si>
  <si>
    <t>102</t>
  </si>
  <si>
    <t>Stradbroke CEVCP School</t>
  </si>
  <si>
    <t>106</t>
  </si>
  <si>
    <t>Thorndon CEVCP School</t>
  </si>
  <si>
    <t>109</t>
  </si>
  <si>
    <t>Wenhaston Primary School</t>
  </si>
  <si>
    <t>110</t>
  </si>
  <si>
    <t>Wetheringsett CEVCP School</t>
  </si>
  <si>
    <t>112</t>
  </si>
  <si>
    <t>Wilby CEVCP School</t>
  </si>
  <si>
    <t>113</t>
  </si>
  <si>
    <t>Worlingham CEVCP School</t>
  </si>
  <si>
    <t>114</t>
  </si>
  <si>
    <t>Worlingworth CEVCP School</t>
  </si>
  <si>
    <t>115</t>
  </si>
  <si>
    <t>Wortham Primary School</t>
  </si>
  <si>
    <t>157</t>
  </si>
  <si>
    <t>Pakefield High</t>
  </si>
  <si>
    <t>176</t>
  </si>
  <si>
    <t>Old Warren House Pupil Referral Unit</t>
  </si>
  <si>
    <t>187</t>
  </si>
  <si>
    <t>189</t>
  </si>
  <si>
    <t>First Base (Lowestoft) Pupil Referral Unit</t>
  </si>
  <si>
    <t>190</t>
  </si>
  <si>
    <t>Harbour Pupil Referral Unit</t>
  </si>
  <si>
    <t>196</t>
  </si>
  <si>
    <t>Warren School</t>
  </si>
  <si>
    <t>202</t>
  </si>
  <si>
    <t xml:space="preserve">Bawdsey CEVCP School </t>
  </si>
  <si>
    <t>203</t>
  </si>
  <si>
    <t>Bentley CEVCP School</t>
  </si>
  <si>
    <t>205</t>
  </si>
  <si>
    <t>Bildeston Primary School</t>
  </si>
  <si>
    <t>206</t>
  </si>
  <si>
    <t>Bramford CEVCP School</t>
  </si>
  <si>
    <t>208</t>
  </si>
  <si>
    <t>Brooklands Primary School</t>
  </si>
  <si>
    <t>211</t>
  </si>
  <si>
    <t>Bucklesham Primary School</t>
  </si>
  <si>
    <t>216</t>
  </si>
  <si>
    <t>Capel St Mary CEVCP School</t>
  </si>
  <si>
    <t>217</t>
  </si>
  <si>
    <t>Chelmondiston CEVCP School</t>
  </si>
  <si>
    <t>219</t>
  </si>
  <si>
    <t>Claydon Primary School</t>
  </si>
  <si>
    <t>220</t>
  </si>
  <si>
    <t>Copdock Primary School</t>
  </si>
  <si>
    <t>223</t>
  </si>
  <si>
    <t>East Bergholt CEVCP School</t>
  </si>
  <si>
    <t>224</t>
  </si>
  <si>
    <t>Elmsett CEVCP School</t>
  </si>
  <si>
    <t>228</t>
  </si>
  <si>
    <t>Causton Junior School</t>
  </si>
  <si>
    <t>229</t>
  </si>
  <si>
    <t>Colneis Junior School</t>
  </si>
  <si>
    <t>230</t>
  </si>
  <si>
    <t>Fairfield Infant School</t>
  </si>
  <si>
    <t>231</t>
  </si>
  <si>
    <t>Grange Community Primary School</t>
  </si>
  <si>
    <t>232</t>
  </si>
  <si>
    <t>Kingsfleet Primary School</t>
  </si>
  <si>
    <t>234</t>
  </si>
  <si>
    <t>Maidstone Infant School</t>
  </si>
  <si>
    <t>237</t>
  </si>
  <si>
    <t>Grundisburgh Primary School</t>
  </si>
  <si>
    <t>Beaumont Community Primary School</t>
  </si>
  <si>
    <t>Hadleigh Community Primary School</t>
  </si>
  <si>
    <t>242</t>
  </si>
  <si>
    <t>Henley Primary School</t>
  </si>
  <si>
    <t>243</t>
  </si>
  <si>
    <t>Hintlesham and Chattisham CEVCP School</t>
  </si>
  <si>
    <t>245</t>
  </si>
  <si>
    <t>Holbrook Primary School</t>
  </si>
  <si>
    <t>246</t>
  </si>
  <si>
    <t>Hollesley Primary School</t>
  </si>
  <si>
    <t>249</t>
  </si>
  <si>
    <t>Broke Hall Community Primary School</t>
  </si>
  <si>
    <t>250</t>
  </si>
  <si>
    <t>Britannia Primary and Nursery School</t>
  </si>
  <si>
    <t>258</t>
  </si>
  <si>
    <t>Clifford Road Primary School</t>
  </si>
  <si>
    <t>259</t>
  </si>
  <si>
    <t>Dale Hall Community Primary School</t>
  </si>
  <si>
    <t>260</t>
  </si>
  <si>
    <t>The Willows Primary School</t>
  </si>
  <si>
    <t>263</t>
  </si>
  <si>
    <t>Halifax Primary School</t>
  </si>
  <si>
    <t>264</t>
  </si>
  <si>
    <t>Handford Hall Primary School</t>
  </si>
  <si>
    <t>266</t>
  </si>
  <si>
    <t>Highfield Nursery School</t>
  </si>
  <si>
    <t>269</t>
  </si>
  <si>
    <t>Morland Primary School</t>
  </si>
  <si>
    <t>273</t>
  </si>
  <si>
    <t>Ravenswood Primary School</t>
  </si>
  <si>
    <t>274</t>
  </si>
  <si>
    <t>Pipers Vale Community Primary School</t>
  </si>
  <si>
    <t>275</t>
  </si>
  <si>
    <t>Ranelagh Primary School</t>
  </si>
  <si>
    <t>279</t>
  </si>
  <si>
    <t>Rose Hill Primary School</t>
  </si>
  <si>
    <t>281</t>
  </si>
  <si>
    <t>Rushmere Hall Primary School</t>
  </si>
  <si>
    <t>284</t>
  </si>
  <si>
    <t>St John's CEVAP School</t>
  </si>
  <si>
    <t>285</t>
  </si>
  <si>
    <t>St Margaret's CEVAP School, Ipswich</t>
  </si>
  <si>
    <t>287</t>
  </si>
  <si>
    <t>St Mark's Catholic Primary School</t>
  </si>
  <si>
    <t>288</t>
  </si>
  <si>
    <t>St Matthew's CEVAP School</t>
  </si>
  <si>
    <t>289</t>
  </si>
  <si>
    <t>St Mary's Catholic Primary School, Ipswich</t>
  </si>
  <si>
    <t>291</t>
  </si>
  <si>
    <t>St Pancras Catholic Primary School</t>
  </si>
  <si>
    <t>293</t>
  </si>
  <si>
    <t>Springfield Infant and Nursery School</t>
  </si>
  <si>
    <t>294</t>
  </si>
  <si>
    <t>Springfield Junior School</t>
  </si>
  <si>
    <t>300</t>
  </si>
  <si>
    <t>Whitehouse Community Primary School</t>
  </si>
  <si>
    <t>307</t>
  </si>
  <si>
    <t>Cedarwood Community Primary School</t>
  </si>
  <si>
    <t>308</t>
  </si>
  <si>
    <t>Kersey CEVCP School</t>
  </si>
  <si>
    <t>309</t>
  </si>
  <si>
    <t>Heath Primary School</t>
  </si>
  <si>
    <t>310</t>
  </si>
  <si>
    <t>Bealings School</t>
  </si>
  <si>
    <t>311</t>
  </si>
  <si>
    <t>Birchwood Primary School</t>
  </si>
  <si>
    <t>313</t>
  </si>
  <si>
    <t>Gorseland Primary School</t>
  </si>
  <si>
    <t>Melton Primary School</t>
  </si>
  <si>
    <t>317</t>
  </si>
  <si>
    <t>Orford CEVAP School</t>
  </si>
  <si>
    <t>318</t>
  </si>
  <si>
    <t>Otley Primary School</t>
  </si>
  <si>
    <t>320</t>
  </si>
  <si>
    <t>Rendlesham Community Primary School</t>
  </si>
  <si>
    <t>322</t>
  </si>
  <si>
    <t>Shotley Community Primary School</t>
  </si>
  <si>
    <t>324</t>
  </si>
  <si>
    <t>Somersham Primary School</t>
  </si>
  <si>
    <t>327</t>
  </si>
  <si>
    <t>Stratford St Mary Primary School</t>
  </si>
  <si>
    <t>328</t>
  </si>
  <si>
    <t>Stutton CEVCP School</t>
  </si>
  <si>
    <t>331</t>
  </si>
  <si>
    <t>Tattingstone CEVCP School</t>
  </si>
  <si>
    <t>332</t>
  </si>
  <si>
    <t>Trimley St Martin Primary School</t>
  </si>
  <si>
    <t>333</t>
  </si>
  <si>
    <t>Trimley St Mary Primary School</t>
  </si>
  <si>
    <t>337</t>
  </si>
  <si>
    <t>Waldringfield Primary School</t>
  </si>
  <si>
    <t>338</t>
  </si>
  <si>
    <t>Whatfield CEVCP School</t>
  </si>
  <si>
    <t>339</t>
  </si>
  <si>
    <t>Witnesham Primary School</t>
  </si>
  <si>
    <t>341</t>
  </si>
  <si>
    <t>Sandlings Primary School</t>
  </si>
  <si>
    <t>Woodbridge Primary School</t>
  </si>
  <si>
    <t>343</t>
  </si>
  <si>
    <t>Kyson Primary School</t>
  </si>
  <si>
    <t>351</t>
  </si>
  <si>
    <t>Alderwood Pupil Referral Unit</t>
  </si>
  <si>
    <t>352</t>
  </si>
  <si>
    <t>First Base (Ipswich) Pupil Referral Unit</t>
  </si>
  <si>
    <t>353</t>
  </si>
  <si>
    <t>St Christopher's Pupil Referral Unit</t>
  </si>
  <si>
    <t>356</t>
  </si>
  <si>
    <t>Claydon High School</t>
  </si>
  <si>
    <t>370</t>
  </si>
  <si>
    <t>Northgate High School</t>
  </si>
  <si>
    <t>396</t>
  </si>
  <si>
    <t>The Bridge School</t>
  </si>
  <si>
    <t>400</t>
  </si>
  <si>
    <t xml:space="preserve">Acton CEVCP School </t>
  </si>
  <si>
    <t>405</t>
  </si>
  <si>
    <t>Barnham CEVCP School</t>
  </si>
  <si>
    <t>406</t>
  </si>
  <si>
    <t>Barningham CEVCP School</t>
  </si>
  <si>
    <t>407</t>
  </si>
  <si>
    <t xml:space="preserve">Barrow CEVCP School </t>
  </si>
  <si>
    <t>409</t>
  </si>
  <si>
    <t>Boxford CEVCP School</t>
  </si>
  <si>
    <t>412</t>
  </si>
  <si>
    <t>Bures CEVCP School</t>
  </si>
  <si>
    <t>413</t>
  </si>
  <si>
    <t>The Glade Community Primary School</t>
  </si>
  <si>
    <t>415</t>
  </si>
  <si>
    <t>Guildhall Feoffment Community Primary School</t>
  </si>
  <si>
    <t>416</t>
  </si>
  <si>
    <t>Hardwick Primary School</t>
  </si>
  <si>
    <t>417</t>
  </si>
  <si>
    <t>Howard Community Primary School</t>
  </si>
  <si>
    <t>418</t>
  </si>
  <si>
    <t>Sebert Wood Community Primary School</t>
  </si>
  <si>
    <t>420</t>
  </si>
  <si>
    <t>St Edmund's Catholic Primary School, Bury St Edmunds</t>
  </si>
  <si>
    <t>421</t>
  </si>
  <si>
    <t>St Edmundsbury CEVAP School</t>
  </si>
  <si>
    <t>422</t>
  </si>
  <si>
    <t>Sextons Manor Community Primary School</t>
  </si>
  <si>
    <t>424</t>
  </si>
  <si>
    <t>Westgate Community Primary School</t>
  </si>
  <si>
    <t>425</t>
  </si>
  <si>
    <t>Abbots Green Community Primary School</t>
  </si>
  <si>
    <t>426</t>
  </si>
  <si>
    <t>Cavendish CEVCP School</t>
  </si>
  <si>
    <t>429</t>
  </si>
  <si>
    <t>Clare Community Primary School</t>
  </si>
  <si>
    <t>430</t>
  </si>
  <si>
    <t>Cockfield CEVCP School</t>
  </si>
  <si>
    <t>431</t>
  </si>
  <si>
    <t>Combs Ford Primary School</t>
  </si>
  <si>
    <t>432</t>
  </si>
  <si>
    <t>Creeting St Mary CEVAP School</t>
  </si>
  <si>
    <t>436</t>
  </si>
  <si>
    <t>Elmswell Community Primary School</t>
  </si>
  <si>
    <t>442</t>
  </si>
  <si>
    <t>Wells Hall Community Primary School</t>
  </si>
  <si>
    <t>443</t>
  </si>
  <si>
    <t>Pot Kiln Primary School</t>
  </si>
  <si>
    <t>444</t>
  </si>
  <si>
    <t>Great Finborough CEVCP School</t>
  </si>
  <si>
    <t>445</t>
  </si>
  <si>
    <t>Great Waldingfield CEVCP School</t>
  </si>
  <si>
    <t>446</t>
  </si>
  <si>
    <t>Great Whelnetham CEVCP School</t>
  </si>
  <si>
    <t>448</t>
  </si>
  <si>
    <t>Hartest CEVCP School</t>
  </si>
  <si>
    <t>449</t>
  </si>
  <si>
    <t>Crawfords CEVCP School</t>
  </si>
  <si>
    <t>451</t>
  </si>
  <si>
    <t>New Cangle Community Primary School</t>
  </si>
  <si>
    <t>452</t>
  </si>
  <si>
    <t>Clements Community Primary School</t>
  </si>
  <si>
    <t>457</t>
  </si>
  <si>
    <t>Honington CEVCP School</t>
  </si>
  <si>
    <t>458</t>
  </si>
  <si>
    <t>Hopton CEVCP School</t>
  </si>
  <si>
    <t>460</t>
  </si>
  <si>
    <t>Hundon Community Primary School</t>
  </si>
  <si>
    <t>461</t>
  </si>
  <si>
    <t>Ickworth Park Primary School</t>
  </si>
  <si>
    <t>464</t>
  </si>
  <si>
    <t>Ixworth CEVCP School</t>
  </si>
  <si>
    <t>466</t>
  </si>
  <si>
    <t>Lakenheath Community Primary School</t>
  </si>
  <si>
    <t>467</t>
  </si>
  <si>
    <t>Lavenham Community Primary School</t>
  </si>
  <si>
    <t>468</t>
  </si>
  <si>
    <t>All Saints CEVCP School, Lawshall</t>
  </si>
  <si>
    <t>473</t>
  </si>
  <si>
    <t xml:space="preserve">Beck Row Primary School </t>
  </si>
  <si>
    <t>476</t>
  </si>
  <si>
    <t>West Row Community Primary School</t>
  </si>
  <si>
    <t>478</t>
  </si>
  <si>
    <t>Moulton CEVCP School</t>
  </si>
  <si>
    <t>479</t>
  </si>
  <si>
    <t>Nayland Primary School</t>
  </si>
  <si>
    <t>480</t>
  </si>
  <si>
    <t>Bosmere Community Primary School</t>
  </si>
  <si>
    <t>481</t>
  </si>
  <si>
    <t xml:space="preserve">All Saints CEVAP School, Newmarket </t>
  </si>
  <si>
    <t>482</t>
  </si>
  <si>
    <t>Exning Primary School</t>
  </si>
  <si>
    <t>486</t>
  </si>
  <si>
    <t>Paddocks Primary School</t>
  </si>
  <si>
    <t>488</t>
  </si>
  <si>
    <t>Norton CEVCP School</t>
  </si>
  <si>
    <t>494</t>
  </si>
  <si>
    <t>Ringshall School</t>
  </si>
  <si>
    <t>495</t>
  </si>
  <si>
    <t>Risby CEVCP School</t>
  </si>
  <si>
    <t>496</t>
  </si>
  <si>
    <t>Rougham CEVCP School</t>
  </si>
  <si>
    <t>499</t>
  </si>
  <si>
    <t>Stanton Community Primary School</t>
  </si>
  <si>
    <t>501</t>
  </si>
  <si>
    <t>Stoke-by-Nayland CEVCP School</t>
  </si>
  <si>
    <t>502</t>
  </si>
  <si>
    <t>Chilton Community Primary School</t>
  </si>
  <si>
    <t>503</t>
  </si>
  <si>
    <t>Abbots Hall Community Primary School</t>
  </si>
  <si>
    <t>504</t>
  </si>
  <si>
    <t>Wood Ley Community Primary School</t>
  </si>
  <si>
    <t>506</t>
  </si>
  <si>
    <t>The Freeman Community Primary School</t>
  </si>
  <si>
    <t>507</t>
  </si>
  <si>
    <t>St Gregory CEVCP School</t>
  </si>
  <si>
    <t>508</t>
  </si>
  <si>
    <t>Trinity CEVA Primary School (Stowmarket)</t>
  </si>
  <si>
    <t>517</t>
  </si>
  <si>
    <t>Walsham-le-Willows CEVCP School</t>
  </si>
  <si>
    <t>552</t>
  </si>
  <si>
    <t>King Edward VI CEVC Upper School</t>
  </si>
  <si>
    <t>553</t>
  </si>
  <si>
    <t>St Benedict's Catholic School</t>
  </si>
  <si>
    <t>558</t>
  </si>
  <si>
    <t>Stowmarket High School</t>
  </si>
  <si>
    <t>560</t>
  </si>
  <si>
    <t>Thurston Community College</t>
  </si>
  <si>
    <t>576</t>
  </si>
  <si>
    <t>Riverwalk School</t>
  </si>
  <si>
    <t>577</t>
  </si>
  <si>
    <t>Hampden House Pupil Referral Unit</t>
  </si>
  <si>
    <t>579</t>
  </si>
  <si>
    <t>Hillside Special School</t>
  </si>
  <si>
    <t>580</t>
  </si>
  <si>
    <t>The Albany Centre Pupil Referral Unit</t>
  </si>
  <si>
    <t>584</t>
  </si>
  <si>
    <t>The Kingsfield Centre Pupil Referral Unit</t>
  </si>
  <si>
    <t>597</t>
  </si>
  <si>
    <t>First Base (Bury St Edmunds) Pupil Referral Unit</t>
  </si>
  <si>
    <t>598</t>
  </si>
  <si>
    <t>Mill Meadow Pupil Referral Unit</t>
  </si>
  <si>
    <t>Journal Name</t>
  </si>
  <si>
    <t>Cost Centre</t>
  </si>
  <si>
    <t>Subjective</t>
  </si>
  <si>
    <t>Sub Analysis</t>
  </si>
  <si>
    <t>Activity</t>
  </si>
  <si>
    <t>Org</t>
  </si>
  <si>
    <t>Debit</t>
  </si>
  <si>
    <t>Credit</t>
  </si>
  <si>
    <t>Line Description</t>
  </si>
  <si>
    <t>Line DFF</t>
  </si>
  <si>
    <t>Subjective Conversion</t>
  </si>
  <si>
    <t>Sub Analysis Conversion</t>
  </si>
  <si>
    <t>REFERENCE NO</t>
  </si>
  <si>
    <t>DOCUMENT REFERENCE</t>
  </si>
  <si>
    <t>Version 1.1</t>
  </si>
  <si>
    <t>I certify that I have / or have been delegated the authority to submit this Listed Creditor by the Headteacher/Governing Body</t>
  </si>
  <si>
    <t>Schools Accountancy Team</t>
  </si>
  <si>
    <t>Sat@suffolk.gov.uk</t>
  </si>
  <si>
    <t xml:space="preserve">    Save a copy of this form and attach it to an email</t>
  </si>
  <si>
    <t xml:space="preserve">    Copy the Schools Accountancy Team email address to the SEND TO box of your email</t>
  </si>
  <si>
    <t>v</t>
  </si>
  <si>
    <t>sat@suffolk.gov.uk</t>
  </si>
  <si>
    <t>Horizon School</t>
  </si>
  <si>
    <t>School Payments in Advance Form 2022-23 - Revenue</t>
  </si>
  <si>
    <t>Use this form to record money that has been paid in 2022-23 that relates to 2023-24. Complete sections 2, 3 &amp; 4</t>
  </si>
  <si>
    <r>
      <t xml:space="preserve">The deadline for submission is 5pm, Friday </t>
    </r>
    <r>
      <rPr>
        <b/>
        <sz val="10"/>
        <color theme="0" tint="-0.34998626667073579"/>
        <rFont val="Arial"/>
        <family val="2"/>
      </rPr>
      <t>24th March 2023</t>
    </r>
    <r>
      <rPr>
        <sz val="10"/>
        <color theme="0" tint="-0.34998626667073579"/>
        <rFont val="Arial"/>
        <family val="2"/>
      </rPr>
      <t>.</t>
    </r>
  </si>
  <si>
    <t>Payments in Advance - Revenue - 2022-23</t>
  </si>
  <si>
    <t>I certify that the above payments were made on or prior to 31st March 2023, but they relate to goods/services that will be received after on or after 1st April 2023.</t>
  </si>
  <si>
    <t>TABLE_ROW_CACHE_COLUMN</t>
  </si>
  <si>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</si>
  <si>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</si>
  <si>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</si>
  <si>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</si>
  <si>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SCC PRIMARY LEDGER</t>
  </si>
  <si>
    <t>*Group ID</t>
  </si>
  <si>
    <t>Journal</t>
  </si>
  <si>
    <t>*Source</t>
  </si>
  <si>
    <t>Spreadsheet</t>
  </si>
  <si>
    <t>Total Entered Debit</t>
  </si>
  <si>
    <t>Description</t>
  </si>
  <si>
    <t>*Category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</si>
  <si>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</si>
  <si>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</si>
  <si>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</si>
  <si>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</si>
  <si>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</si>
  <si>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</si>
  <si>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</si>
  <si>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</si>
  <si>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P13-23</t>
  </si>
  <si>
    <t>Reference Date</t>
  </si>
  <si>
    <t>Worksheet Status</t>
  </si>
  <si>
    <t>Journal Validation Status</t>
  </si>
  <si>
    <t>Journal Lines</t>
  </si>
  <si>
    <t>Changed</t>
  </si>
  <si>
    <t>Row Status</t>
  </si>
  <si>
    <t>*Cost Centre [..]</t>
  </si>
  <si>
    <t>*Subjective [..]</t>
  </si>
  <si>
    <t>*Sub Analysis [..]</t>
  </si>
  <si>
    <t>*Activity [..]</t>
  </si>
  <si>
    <t>*Organisation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</si>
  <si>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</si>
  <si>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</si>
  <si>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</si>
  <si>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</si>
  <si>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</si>
  <si>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</si>
  <si>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</si>
  <si>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</si>
  <si>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</si>
  <si>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</si>
  <si>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</si>
  <si>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</si>
  <si>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</si>
  <si>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</si>
  <si>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</si>
  <si>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</si>
  <si>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</si>
  <si>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/>
  </si>
  <si>
    <t>GBP</t>
  </si>
  <si>
    <t>B2177581W88)EU.0</t>
  </si>
  <si>
    <t>Listed Payment in Advance</t>
  </si>
  <si>
    <t>Listed Payment in Adv 2022-23 Contra Line</t>
  </si>
  <si>
    <t>PIA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</si>
</sst>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£&quot;* #,##0.00_);_(&quot;£&quot;* \(#,##0.00\);_(&quot;£&quot;* &quot;-&quot;??_);_(@_)"/>
    <numFmt numFmtId="165" formatCode="m/d/yy"/>
    <numFmt numFmtId="166" formatCode="00"/>
    <numFmt numFmtId="167" formatCode="000"/>
    <numFmt numFmtId="168" formatCode="00000000"/>
    <numFmt numFmtId="169" formatCode="#,##0.00;\(#,##0.00\)"/>
    <numFmt numFmtId="170" formatCode="#,##0;\(#,##0\)"/>
    <numFmt numFmtId="171" formatCode="#,##0.00000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26"/>
      <color indexed="54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color indexed="17"/>
      <name val="Arial"/>
      <family val="2"/>
    </font>
    <font>
      <sz val="24"/>
      <color indexed="17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sz val="2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i/>
      <sz val="10"/>
      <color indexed="55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8"/>
      <color indexed="23"/>
      <name val="Arial"/>
      <family val="2"/>
    </font>
    <font>
      <sz val="10"/>
      <color indexed="23"/>
      <name val="Arial"/>
      <family val="2"/>
    </font>
    <font>
      <i/>
      <sz val="11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55"/>
      <name val="Arial"/>
      <family val="2"/>
    </font>
    <font>
      <sz val="8"/>
      <color rgb="FF000000"/>
      <name val="Tahoma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indexed="46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/>
      <sz val="10"/>
      <color rgb="FF003399"/>
      <name val="Tahoma"/>
      <family val="2"/>
    </font>
    <font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4"/>
      </left>
      <right/>
      <top/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double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double">
        <color indexed="9"/>
      </right>
      <top/>
      <bottom style="hair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 style="hair">
        <color indexed="55"/>
      </bottom>
      <diagonal/>
    </border>
    <border>
      <left style="double">
        <color indexed="55"/>
      </left>
      <right/>
      <top/>
      <bottom style="hair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55"/>
      </right>
      <top/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hair">
        <color indexed="23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ck">
        <color indexed="17"/>
      </right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thick">
        <color indexed="55"/>
      </right>
      <top/>
      <bottom style="thick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9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medium">
        <color indexed="23"/>
      </right>
      <top/>
      <bottom style="thick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55"/>
      </left>
      <right/>
      <top style="hair">
        <color indexed="23"/>
      </top>
      <bottom style="thin">
        <color indexed="55"/>
      </bottom>
      <diagonal/>
    </border>
    <border>
      <left/>
      <right/>
      <top style="hair">
        <color indexed="23"/>
      </top>
      <bottom style="thin">
        <color indexed="55"/>
      </bottom>
      <diagonal/>
    </border>
    <border>
      <left/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5" fillId="5" borderId="0">
      <alignment horizontal="left"/>
    </xf>
    <xf numFmtId="0" fontId="46" fillId="5" borderId="0"/>
    <xf numFmtId="0" fontId="47" fillId="7" borderId="82">
      <alignment horizontal="right" wrapText="1"/>
    </xf>
    <xf numFmtId="0" fontId="48" fillId="8" borderId="83">
      <protection locked="0"/>
    </xf>
    <xf numFmtId="0" fontId="47" fillId="7" borderId="84">
      <alignment horizontal="right"/>
    </xf>
    <xf numFmtId="1" fontId="48" fillId="9" borderId="84">
      <alignment horizontal="left"/>
      <protection locked="0"/>
    </xf>
    <xf numFmtId="0" fontId="48" fillId="9" borderId="85">
      <protection locked="0"/>
    </xf>
    <xf numFmtId="0" fontId="47" fillId="7" borderId="86">
      <alignment horizontal="right" wrapText="1"/>
    </xf>
    <xf numFmtId="49" fontId="48" fillId="9" borderId="0">
      <protection locked="0"/>
    </xf>
    <xf numFmtId="0" fontId="47" fillId="7" borderId="0">
      <alignment horizontal="right"/>
    </xf>
    <xf numFmtId="0" fontId="48" fillId="9" borderId="87">
      <protection locked="0"/>
    </xf>
    <xf numFmtId="4" fontId="48" fillId="8" borderId="84"/>
    <xf numFmtId="0" fontId="48" fillId="8" borderId="85">
      <alignment horizontal="right"/>
      <protection locked="0"/>
    </xf>
    <xf numFmtId="4" fontId="48" fillId="8" borderId="0"/>
    <xf numFmtId="0" fontId="48" fillId="8" borderId="87">
      <protection locked="0"/>
    </xf>
    <xf numFmtId="14" fontId="48" fillId="9" borderId="0">
      <alignment horizontal="left"/>
      <protection locked="0"/>
    </xf>
    <xf numFmtId="0" fontId="47" fillId="7" borderId="88">
      <alignment horizontal="right"/>
    </xf>
    <xf numFmtId="0" fontId="48" fillId="9" borderId="89">
      <alignment horizontal="left"/>
      <protection locked="0"/>
    </xf>
    <xf numFmtId="0" fontId="48" fillId="9" borderId="90">
      <alignment horizontal="right"/>
      <protection locked="0"/>
    </xf>
    <xf numFmtId="0" fontId="49" fillId="8" borderId="89">
      <alignment vertical="top" wrapText="1"/>
      <protection locked="0"/>
    </xf>
    <xf numFmtId="0" fontId="47" fillId="7" borderId="89">
      <alignment horizontal="right"/>
    </xf>
    <xf numFmtId="0" fontId="49" fillId="8" borderId="90">
      <alignment vertical="top" wrapText="1"/>
      <protection locked="0"/>
    </xf>
    <xf numFmtId="0" fontId="50" fillId="5" borderId="0"/>
    <xf numFmtId="0" fontId="47" fillId="7" borderId="91">
      <alignment horizontal="center"/>
    </xf>
    <xf numFmtId="0" fontId="47" fillId="7" borderId="91"/>
    <xf numFmtId="0" fontId="47" fillId="7" borderId="91">
      <alignment horizontal="right" wrapText="1"/>
    </xf>
    <xf numFmtId="0" fontId="47" fillId="7" borderId="91">
      <alignment horizontal="left" wrapText="1"/>
    </xf>
    <xf numFmtId="0" fontId="47" fillId="7" borderId="91">
      <alignment shrinkToFit="1"/>
    </xf>
    <xf numFmtId="0" fontId="48" fillId="8" borderId="91">
      <alignment horizontal="left"/>
    </xf>
    <xf numFmtId="49" fontId="51" fillId="8" borderId="91">
      <alignment wrapText="1"/>
    </xf>
    <xf numFmtId="49" fontId="48" fillId="3" borderId="91"/>
    <xf numFmtId="4" fontId="48" fillId="3" borderId="91"/>
    <xf numFmtId="14" fontId="48" fillId="3" borderId="91">
      <alignment horizontal="left"/>
    </xf>
    <xf numFmtId="171" fontId="48" fillId="3" borderId="91"/>
    <xf numFmtId="0" fontId="52" fillId="8" borderId="91">
      <alignment shrinkToFit="1"/>
    </xf>
  </cellStyleXfs>
  <cellXfs count="2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/>
    <xf numFmtId="0" fontId="15" fillId="0" borderId="0" xfId="2" applyFont="1" applyAlignment="1" applyProtection="1">
      <alignment horizontal="right"/>
    </xf>
    <xf numFmtId="17" fontId="10" fillId="2" borderId="0" xfId="0" applyNumberFormat="1" applyFont="1" applyFill="1" applyAlignment="1">
      <alignment horizontal="center" vertical="center" textRotation="180"/>
    </xf>
    <xf numFmtId="0" fontId="10" fillId="2" borderId="0" xfId="0" applyFont="1" applyFill="1" applyAlignment="1">
      <alignment horizontal="center" vertical="center" textRotation="180" wrapText="1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0" fillId="2" borderId="2" xfId="0" applyFill="1" applyBorder="1"/>
    <xf numFmtId="0" fontId="6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4" fillId="0" borderId="3" xfId="0" applyFont="1" applyBorder="1" applyAlignment="1" applyProtection="1">
      <alignment horizontal="center"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 textRotation="180"/>
    </xf>
    <xf numFmtId="0" fontId="6" fillId="2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0" fillId="2" borderId="6" xfId="0" applyFill="1" applyBorder="1"/>
    <xf numFmtId="0" fontId="8" fillId="2" borderId="6" xfId="0" applyFont="1" applyFill="1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15" fillId="0" borderId="6" xfId="2" applyFont="1" applyBorder="1" applyAlignment="1" applyProtection="1">
      <alignment horizontal="right"/>
    </xf>
    <xf numFmtId="0" fontId="6" fillId="0" borderId="5" xfId="0" applyFont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8" fillId="0" borderId="8" xfId="0" applyFont="1" applyBorder="1"/>
    <xf numFmtId="0" fontId="17" fillId="0" borderId="8" xfId="0" applyFont="1" applyBorder="1"/>
    <xf numFmtId="0" fontId="17" fillId="0" borderId="9" xfId="0" applyFont="1" applyBorder="1"/>
    <xf numFmtId="0" fontId="22" fillId="0" borderId="5" xfId="0" applyFont="1" applyBorder="1" applyAlignment="1">
      <alignment horizontal="center"/>
    </xf>
    <xf numFmtId="0" fontId="0" fillId="0" borderId="6" xfId="0" applyBorder="1" applyAlignment="1" applyProtection="1">
      <alignment wrapText="1"/>
      <protection locked="0"/>
    </xf>
    <xf numFmtId="0" fontId="22" fillId="0" borderId="0" xfId="0" applyFont="1"/>
    <xf numFmtId="0" fontId="8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9" fontId="0" fillId="2" borderId="0" xfId="0" applyNumberFormat="1" applyFill="1" applyAlignment="1" applyProtection="1">
      <alignment horizontal="center"/>
      <protection locked="0"/>
    </xf>
    <xf numFmtId="4" fontId="0" fillId="0" borderId="12" xfId="0" applyNumberFormat="1" applyBorder="1" applyProtection="1">
      <protection locked="0"/>
    </xf>
    <xf numFmtId="4" fontId="0" fillId="0" borderId="0" xfId="0" applyNumberFormat="1" applyAlignment="1">
      <alignment horizontal="right"/>
    </xf>
    <xf numFmtId="0" fontId="0" fillId="2" borderId="13" xfId="0" applyFill="1" applyBorder="1"/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167" fontId="0" fillId="0" borderId="15" xfId="0" applyNumberFormat="1" applyBorder="1" applyAlignment="1">
      <alignment horizontal="center" wrapText="1"/>
    </xf>
    <xf numFmtId="4" fontId="0" fillId="2" borderId="0" xfId="0" applyNumberFormat="1" applyFill="1"/>
    <xf numFmtId="49" fontId="14" fillId="0" borderId="3" xfId="0" applyNumberFormat="1" applyFon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49" fontId="0" fillId="0" borderId="17" xfId="0" applyNumberFormat="1" applyBorder="1" applyAlignment="1" applyProtection="1">
      <alignment horizontal="right"/>
      <protection locked="0"/>
    </xf>
    <xf numFmtId="167" fontId="0" fillId="0" borderId="0" xfId="0" applyNumberForma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9" fontId="0" fillId="0" borderId="18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1" fontId="0" fillId="0" borderId="0" xfId="0" quotePrefix="1" applyNumberFormat="1" applyAlignment="1">
      <alignment horizontal="right"/>
    </xf>
    <xf numFmtId="0" fontId="0" fillId="3" borderId="0" xfId="0" applyFill="1"/>
    <xf numFmtId="0" fontId="26" fillId="3" borderId="0" xfId="0" applyFont="1" applyFill="1"/>
    <xf numFmtId="0" fontId="28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29" fillId="3" borderId="0" xfId="0" applyFont="1" applyFill="1"/>
    <xf numFmtId="0" fontId="29" fillId="3" borderId="0" xfId="0" applyFont="1" applyFill="1" applyAlignment="1">
      <alignment horizontal="right"/>
    </xf>
    <xf numFmtId="14" fontId="30" fillId="3" borderId="23" xfId="0" applyNumberFormat="1" applyFont="1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3" fillId="3" borderId="0" xfId="0" applyFont="1" applyFill="1" applyAlignment="1">
      <alignment wrapText="1"/>
    </xf>
    <xf numFmtId="170" fontId="32" fillId="3" borderId="24" xfId="0" applyNumberFormat="1" applyFont="1" applyFill="1" applyBorder="1"/>
    <xf numFmtId="170" fontId="2" fillId="3" borderId="1" xfId="0" applyNumberFormat="1" applyFont="1" applyFill="1" applyBorder="1"/>
    <xf numFmtId="0" fontId="32" fillId="3" borderId="0" xfId="0" applyFont="1" applyFill="1"/>
    <xf numFmtId="0" fontId="31" fillId="3" borderId="0" xfId="0" applyFont="1" applyFill="1" applyAlignment="1">
      <alignment wrapText="1"/>
    </xf>
    <xf numFmtId="0" fontId="35" fillId="3" borderId="0" xfId="0" applyFont="1" applyFill="1" applyAlignment="1">
      <alignment wrapText="1"/>
    </xf>
    <xf numFmtId="169" fontId="35" fillId="3" borderId="0" xfId="0" applyNumberFormat="1" applyFont="1" applyFill="1"/>
    <xf numFmtId="0" fontId="36" fillId="3" borderId="0" xfId="0" applyFont="1" applyFill="1"/>
    <xf numFmtId="0" fontId="32" fillId="3" borderId="0" xfId="0" applyFont="1" applyFill="1" applyAlignment="1">
      <alignment vertical="top" wrapText="1"/>
    </xf>
    <xf numFmtId="0" fontId="33" fillId="3" borderId="25" xfId="0" applyFont="1" applyFill="1" applyBorder="1" applyAlignment="1">
      <alignment horizontal="right"/>
    </xf>
    <xf numFmtId="0" fontId="33" fillId="3" borderId="0" xfId="0" applyFont="1" applyFill="1" applyAlignment="1">
      <alignment horizontal="right"/>
    </xf>
    <xf numFmtId="0" fontId="33" fillId="3" borderId="26" xfId="0" applyFont="1" applyFill="1" applyBorder="1"/>
    <xf numFmtId="0" fontId="29" fillId="3" borderId="27" xfId="0" applyFont="1" applyFill="1" applyBorder="1"/>
    <xf numFmtId="0" fontId="29" fillId="3" borderId="28" xfId="0" applyFont="1" applyFill="1" applyBorder="1"/>
    <xf numFmtId="0" fontId="29" fillId="3" borderId="29" xfId="0" applyFont="1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49" fontId="14" fillId="3" borderId="1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right"/>
    </xf>
    <xf numFmtId="0" fontId="38" fillId="3" borderId="0" xfId="0" applyFont="1" applyFill="1" applyAlignment="1">
      <alignment horizontal="left" vertical="top"/>
    </xf>
    <xf numFmtId="169" fontId="30" fillId="3" borderId="33" xfId="0" applyNumberFormat="1" applyFont="1" applyFill="1" applyBorder="1"/>
    <xf numFmtId="0" fontId="39" fillId="2" borderId="34" xfId="0" applyFont="1" applyFill="1" applyBorder="1" applyAlignment="1">
      <alignment horizontal="center" wrapText="1"/>
    </xf>
    <xf numFmtId="0" fontId="39" fillId="2" borderId="35" xfId="0" applyFont="1" applyFill="1" applyBorder="1" applyAlignment="1">
      <alignment horizontal="center"/>
    </xf>
    <xf numFmtId="0" fontId="0" fillId="3" borderId="36" xfId="0" applyFill="1" applyBorder="1"/>
    <xf numFmtId="0" fontId="34" fillId="3" borderId="0" xfId="0" applyFont="1" applyFill="1" applyAlignment="1">
      <alignment vertical="top" wrapText="1"/>
    </xf>
    <xf numFmtId="0" fontId="32" fillId="3" borderId="37" xfId="0" applyFont="1" applyFill="1" applyBorder="1" applyAlignment="1" applyProtection="1">
      <alignment wrapText="1"/>
      <protection locked="0"/>
    </xf>
    <xf numFmtId="0" fontId="32" fillId="3" borderId="38" xfId="0" applyFont="1" applyFill="1" applyBorder="1" applyProtection="1">
      <protection locked="0"/>
    </xf>
    <xf numFmtId="0" fontId="32" fillId="3" borderId="39" xfId="0" applyFont="1" applyFill="1" applyBorder="1" applyAlignment="1" applyProtection="1">
      <alignment wrapText="1"/>
      <protection locked="0"/>
    </xf>
    <xf numFmtId="0" fontId="32" fillId="3" borderId="40" xfId="0" applyFont="1" applyFill="1" applyBorder="1" applyProtection="1">
      <protection locked="0"/>
    </xf>
    <xf numFmtId="0" fontId="16" fillId="0" borderId="15" xfId="0" applyFont="1" applyBorder="1" applyAlignment="1">
      <alignment wrapText="1"/>
    </xf>
    <xf numFmtId="166" fontId="14" fillId="0" borderId="3" xfId="0" applyNumberFormat="1" applyFont="1" applyBorder="1" applyAlignment="1" applyProtection="1">
      <alignment horizontal="center"/>
      <protection locked="0"/>
    </xf>
    <xf numFmtId="14" fontId="32" fillId="3" borderId="1" xfId="0" applyNumberFormat="1" applyFont="1" applyFill="1" applyBorder="1" applyProtection="1">
      <protection locked="0"/>
    </xf>
    <xf numFmtId="169" fontId="32" fillId="3" borderId="38" xfId="0" applyNumberFormat="1" applyFont="1" applyFill="1" applyBorder="1" applyProtection="1">
      <protection locked="0"/>
    </xf>
    <xf numFmtId="49" fontId="14" fillId="0" borderId="18" xfId="0" applyNumberFormat="1" applyFont="1" applyBorder="1" applyProtection="1">
      <protection locked="0"/>
    </xf>
    <xf numFmtId="49" fontId="14" fillId="0" borderId="17" xfId="0" applyNumberFormat="1" applyFont="1" applyBorder="1" applyAlignment="1" applyProtection="1">
      <alignment horizontal="right"/>
      <protection locked="0"/>
    </xf>
    <xf numFmtId="0" fontId="14" fillId="0" borderId="0" xfId="3"/>
    <xf numFmtId="0" fontId="14" fillId="0" borderId="41" xfId="3" applyBorder="1"/>
    <xf numFmtId="0" fontId="14" fillId="0" borderId="42" xfId="3" applyBorder="1"/>
    <xf numFmtId="0" fontId="14" fillId="0" borderId="43" xfId="3" applyBorder="1"/>
    <xf numFmtId="0" fontId="14" fillId="0" borderId="44" xfId="3" applyBorder="1"/>
    <xf numFmtId="0" fontId="14" fillId="0" borderId="45" xfId="3" applyBorder="1"/>
    <xf numFmtId="0" fontId="14" fillId="0" borderId="46" xfId="3" applyBorder="1"/>
    <xf numFmtId="49" fontId="14" fillId="0" borderId="44" xfId="3" applyNumberFormat="1" applyBorder="1"/>
    <xf numFmtId="0" fontId="14" fillId="0" borderId="47" xfId="3" applyBorder="1"/>
    <xf numFmtId="0" fontId="14" fillId="0" borderId="48" xfId="3" applyBorder="1"/>
    <xf numFmtId="0" fontId="14" fillId="0" borderId="49" xfId="3" applyBorder="1"/>
    <xf numFmtId="0" fontId="21" fillId="0" borderId="4" xfId="0" applyFont="1" applyBorder="1" applyAlignment="1">
      <alignment horizontal="left" vertical="center"/>
    </xf>
    <xf numFmtId="1" fontId="25" fillId="0" borderId="0" xfId="3" applyNumberFormat="1" applyFont="1"/>
    <xf numFmtId="0" fontId="14" fillId="4" borderId="0" xfId="3" applyFill="1"/>
    <xf numFmtId="0" fontId="2" fillId="0" borderId="45" xfId="3" applyFont="1" applyBorder="1"/>
    <xf numFmtId="0" fontId="2" fillId="0" borderId="0" xfId="3" applyFont="1"/>
    <xf numFmtId="4" fontId="14" fillId="0" borderId="45" xfId="3" applyNumberFormat="1" applyBorder="1"/>
    <xf numFmtId="1" fontId="14" fillId="4" borderId="45" xfId="3" applyNumberFormat="1" applyFill="1" applyBorder="1"/>
    <xf numFmtId="1" fontId="14" fillId="4" borderId="45" xfId="3" applyNumberFormat="1" applyFill="1" applyBorder="1" applyAlignment="1">
      <alignment horizontal="right"/>
    </xf>
    <xf numFmtId="4" fontId="14" fillId="4" borderId="45" xfId="3" applyNumberFormat="1" applyFill="1" applyBorder="1" applyAlignment="1">
      <alignment horizontal="right"/>
    </xf>
    <xf numFmtId="0" fontId="14" fillId="4" borderId="45" xfId="3" applyFill="1" applyBorder="1" applyAlignment="1">
      <alignment horizontal="right"/>
    </xf>
    <xf numFmtId="1" fontId="14" fillId="5" borderId="0" xfId="3" applyNumberFormat="1" applyFill="1" applyAlignment="1">
      <alignment horizontal="right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1" fillId="0" borderId="18" xfId="0" quotePrefix="1" applyNumberFormat="1" applyFont="1" applyBorder="1" applyProtection="1">
      <protection locked="0"/>
    </xf>
    <xf numFmtId="49" fontId="1" fillId="0" borderId="17" xfId="0" applyNumberFormat="1" applyFont="1" applyBorder="1" applyAlignment="1" applyProtection="1">
      <alignment horizontal="right"/>
      <protection locked="0"/>
    </xf>
    <xf numFmtId="0" fontId="1" fillId="0" borderId="45" xfId="3" applyFont="1" applyBorder="1"/>
    <xf numFmtId="164" fontId="42" fillId="0" borderId="0" xfId="1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/>
    <xf numFmtId="0" fontId="13" fillId="0" borderId="0" xfId="2" applyAlignment="1">
      <alignment horizontal="left"/>
      <protection locked="0"/>
    </xf>
    <xf numFmtId="0" fontId="1" fillId="0" borderId="0" xfId="0" applyFont="1"/>
    <xf numFmtId="0" fontId="44" fillId="0" borderId="0" xfId="0" applyFont="1" applyAlignment="1">
      <alignment horizontal="right"/>
    </xf>
    <xf numFmtId="0" fontId="42" fillId="0" borderId="0" xfId="0" applyFont="1"/>
    <xf numFmtId="0" fontId="45" fillId="5" borderId="0" xfId="4">
      <alignment horizontal="left"/>
    </xf>
    <xf numFmtId="0" fontId="46" fillId="5" borderId="0" xfId="5"/>
    <xf numFmtId="0" fontId="47" fillId="7" borderId="82" xfId="6">
      <alignment horizontal="right" wrapText="1"/>
    </xf>
    <xf numFmtId="0" fontId="48" fillId="8" borderId="83" xfId="7" applyProtection="1"/>
    <xf numFmtId="0" fontId="48" fillId="8" borderId="83" xfId="7">
      <protection locked="0"/>
    </xf>
    <xf numFmtId="0" fontId="47" fillId="7" borderId="84" xfId="8" quotePrefix="1">
      <alignment horizontal="right"/>
    </xf>
    <xf numFmtId="1" fontId="48" fillId="9" borderId="84" xfId="9">
      <alignment horizontal="left"/>
      <protection locked="0"/>
    </xf>
    <xf numFmtId="0" fontId="48" fillId="9" borderId="85" xfId="10" applyProtection="1"/>
    <xf numFmtId="0" fontId="47" fillId="7" borderId="86" xfId="11">
      <alignment horizontal="right" wrapText="1"/>
    </xf>
    <xf numFmtId="49" fontId="48" fillId="9" borderId="0" xfId="12">
      <protection locked="0"/>
    </xf>
    <xf numFmtId="0" fontId="47" fillId="7" borderId="0" xfId="13" quotePrefix="1">
      <alignment horizontal="right"/>
    </xf>
    <xf numFmtId="0" fontId="48" fillId="9" borderId="87" xfId="14">
      <protection locked="0"/>
    </xf>
    <xf numFmtId="4" fontId="48" fillId="8" borderId="84" xfId="15"/>
    <xf numFmtId="0" fontId="48" fillId="8" borderId="85" xfId="16">
      <alignment horizontal="right"/>
      <protection locked="0"/>
    </xf>
    <xf numFmtId="0" fontId="47" fillId="7" borderId="0" xfId="13">
      <alignment horizontal="right"/>
    </xf>
    <xf numFmtId="4" fontId="48" fillId="8" borderId="0" xfId="17"/>
    <xf numFmtId="0" fontId="48" fillId="8" borderId="87" xfId="18">
      <protection locked="0"/>
    </xf>
    <xf numFmtId="17" fontId="48" fillId="9" borderId="0" xfId="12" applyNumberFormat="1" applyAlignment="1">
      <alignment horizontal="left"/>
      <protection locked="0"/>
    </xf>
    <xf numFmtId="14" fontId="48" fillId="9" borderId="0" xfId="19">
      <alignment horizontal="left"/>
      <protection locked="0"/>
    </xf>
    <xf numFmtId="14" fontId="48" fillId="9" borderId="0" xfId="19" applyProtection="1">
      <alignment horizontal="left"/>
    </xf>
    <xf numFmtId="0" fontId="47" fillId="7" borderId="88" xfId="20">
      <alignment horizontal="right"/>
    </xf>
    <xf numFmtId="0" fontId="48" fillId="9" borderId="89" xfId="21">
      <alignment horizontal="left"/>
      <protection locked="0"/>
    </xf>
    <xf numFmtId="0" fontId="48" fillId="9" borderId="90" xfId="22">
      <alignment horizontal="right"/>
      <protection locked="0"/>
    </xf>
    <xf numFmtId="0" fontId="49" fillId="8" borderId="89" xfId="23" applyProtection="1">
      <alignment vertical="top" wrapText="1"/>
    </xf>
    <xf numFmtId="0" fontId="47" fillId="7" borderId="89" xfId="24">
      <alignment horizontal="right"/>
    </xf>
    <xf numFmtId="0" fontId="50" fillId="5" borderId="0" xfId="26"/>
    <xf numFmtId="0" fontId="47" fillId="7" borderId="91" xfId="27">
      <alignment horizontal="center"/>
    </xf>
    <xf numFmtId="0" fontId="47" fillId="7" borderId="91" xfId="28"/>
    <xf numFmtId="0" fontId="47" fillId="7" borderId="91" xfId="29">
      <alignment horizontal="right" wrapText="1"/>
    </xf>
    <xf numFmtId="0" fontId="47" fillId="7" borderId="91" xfId="30">
      <alignment horizontal="left" wrapText="1"/>
    </xf>
    <xf numFmtId="0" fontId="47" fillId="7" borderId="91" xfId="31">
      <alignment shrinkToFit="1"/>
    </xf>
    <xf numFmtId="0" fontId="48" fillId="8" borderId="91" xfId="32" applyProtection="1">
      <alignment horizontal="left"/>
      <protection locked="0"/>
    </xf>
    <xf numFmtId="49" fontId="51" fillId="8" borderId="91" xfId="33">
      <alignment wrapText="1"/>
    </xf>
    <xf numFmtId="0" fontId="48" fillId="3" borderId="91" xfId="34" applyNumberFormat="1"/>
    <xf numFmtId="0" fontId="48" fillId="3" borderId="91" xfId="34" applyNumberFormat="1" applyAlignment="1">
      <alignment horizontal="left"/>
    </xf>
    <xf numFmtId="4" fontId="48" fillId="3" borderId="91" xfId="35"/>
    <xf numFmtId="14" fontId="48" fillId="3" borderId="91" xfId="36">
      <alignment horizontal="left"/>
    </xf>
    <xf numFmtId="49" fontId="48" fillId="3" borderId="91" xfId="34"/>
    <xf numFmtId="171" fontId="48" fillId="3" borderId="91" xfId="37"/>
    <xf numFmtId="0" fontId="52" fillId="8" borderId="91" xfId="38">
      <alignment shrinkToFit="1"/>
    </xf>
    <xf numFmtId="1" fontId="48" fillId="3" borderId="91" xfId="34" applyNumberFormat="1"/>
    <xf numFmtId="1" fontId="48" fillId="3" borderId="91" xfId="34" applyNumberFormat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49" fontId="0" fillId="0" borderId="50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167" fontId="14" fillId="0" borderId="50" xfId="0" applyNumberFormat="1" applyFont="1" applyBorder="1" applyAlignment="1">
      <alignment horizontal="center" wrapText="1"/>
    </xf>
    <xf numFmtId="167" fontId="14" fillId="0" borderId="11" xfId="0" applyNumberFormat="1" applyFont="1" applyBorder="1" applyAlignment="1">
      <alignment horizontal="center" wrapText="1"/>
    </xf>
    <xf numFmtId="0" fontId="14" fillId="0" borderId="5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" fillId="2" borderId="52" xfId="0" applyFont="1" applyFill="1" applyBorder="1" applyAlignment="1">
      <alignment horizontal="center" vertical="center" textRotation="180"/>
    </xf>
    <xf numFmtId="0" fontId="3" fillId="2" borderId="5" xfId="0" applyFont="1" applyFill="1" applyBorder="1" applyAlignment="1">
      <alignment horizontal="center" vertical="center" textRotation="180"/>
    </xf>
    <xf numFmtId="17" fontId="3" fillId="2" borderId="53" xfId="0" applyNumberFormat="1" applyFont="1" applyFill="1" applyBorder="1" applyAlignment="1">
      <alignment horizontal="center" vertical="center" textRotation="180"/>
    </xf>
    <xf numFmtId="17" fontId="3" fillId="2" borderId="0" xfId="0" applyNumberFormat="1" applyFont="1" applyFill="1" applyAlignment="1">
      <alignment horizontal="center" vertical="center" textRotation="180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53" xfId="0" applyFont="1" applyFill="1" applyBorder="1" applyAlignment="1">
      <alignment horizontal="center" vertical="center" textRotation="180" wrapText="1"/>
    </xf>
    <xf numFmtId="0" fontId="3" fillId="2" borderId="0" xfId="0" applyFont="1" applyFill="1" applyAlignment="1">
      <alignment horizontal="center" vertical="center" textRotation="180" wrapText="1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 textRotation="255"/>
    </xf>
    <xf numFmtId="0" fontId="20" fillId="0" borderId="57" xfId="0" applyFont="1" applyBorder="1" applyAlignment="1">
      <alignment horizontal="center" vertical="center" textRotation="255"/>
    </xf>
    <xf numFmtId="0" fontId="32" fillId="3" borderId="58" xfId="0" applyFont="1" applyFill="1" applyBorder="1" applyAlignment="1" applyProtection="1">
      <alignment horizontal="center"/>
      <protection locked="0"/>
    </xf>
    <xf numFmtId="0" fontId="32" fillId="3" borderId="59" xfId="0" applyFont="1" applyFill="1" applyBorder="1" applyAlignment="1" applyProtection="1">
      <alignment horizontal="center"/>
      <protection locked="0"/>
    </xf>
    <xf numFmtId="0" fontId="32" fillId="3" borderId="60" xfId="0" applyFont="1" applyFill="1" applyBorder="1" applyAlignment="1" applyProtection="1">
      <alignment horizontal="center"/>
      <protection locked="0"/>
    </xf>
    <xf numFmtId="0" fontId="32" fillId="3" borderId="61" xfId="0" applyFont="1" applyFill="1" applyBorder="1" applyAlignment="1" applyProtection="1">
      <alignment horizontal="center" wrapText="1"/>
      <protection locked="0"/>
    </xf>
    <xf numFmtId="0" fontId="32" fillId="3" borderId="62" xfId="0" applyFont="1" applyFill="1" applyBorder="1" applyAlignment="1" applyProtection="1">
      <alignment horizontal="center" wrapText="1"/>
      <protection locked="0"/>
    </xf>
    <xf numFmtId="0" fontId="32" fillId="3" borderId="63" xfId="0" applyFont="1" applyFill="1" applyBorder="1" applyAlignment="1" applyProtection="1">
      <alignment horizontal="center" wrapText="1"/>
      <protection locked="0"/>
    </xf>
    <xf numFmtId="0" fontId="35" fillId="3" borderId="0" xfId="0" applyFont="1" applyFill="1" applyAlignment="1">
      <alignment horizontal="center" wrapText="1"/>
    </xf>
    <xf numFmtId="49" fontId="32" fillId="3" borderId="58" xfId="0" applyNumberFormat="1" applyFont="1" applyFill="1" applyBorder="1" applyAlignment="1" applyProtection="1">
      <alignment horizontal="center"/>
      <protection locked="0"/>
    </xf>
    <xf numFmtId="49" fontId="32" fillId="3" borderId="60" xfId="0" applyNumberFormat="1" applyFont="1" applyFill="1" applyBorder="1" applyAlignment="1" applyProtection="1">
      <alignment horizontal="center"/>
      <protection locked="0"/>
    </xf>
    <xf numFmtId="0" fontId="33" fillId="3" borderId="25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3" fillId="3" borderId="26" xfId="0" applyFont="1" applyFill="1" applyBorder="1" applyAlignment="1">
      <alignment horizontal="left" vertical="top" wrapText="1"/>
    </xf>
    <xf numFmtId="0" fontId="37" fillId="2" borderId="64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65" xfId="0" applyFont="1" applyFill="1" applyBorder="1" applyAlignment="1">
      <alignment horizontal="center"/>
    </xf>
    <xf numFmtId="0" fontId="31" fillId="3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 wrapText="1"/>
    </xf>
    <xf numFmtId="0" fontId="13" fillId="3" borderId="0" xfId="2" applyFill="1" applyAlignment="1">
      <alignment horizontal="center" vertical="top" wrapText="1"/>
      <protection locked="0"/>
    </xf>
    <xf numFmtId="0" fontId="8" fillId="6" borderId="66" xfId="0" applyFont="1" applyFill="1" applyBorder="1" applyAlignment="1">
      <alignment horizontal="center" textRotation="90" shrinkToFit="1"/>
    </xf>
    <xf numFmtId="0" fontId="27" fillId="6" borderId="67" xfId="0" applyFont="1" applyFill="1" applyBorder="1" applyAlignment="1">
      <alignment horizontal="center" textRotation="90" shrinkToFit="1"/>
    </xf>
    <xf numFmtId="49" fontId="14" fillId="3" borderId="58" xfId="0" applyNumberFormat="1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4" fillId="3" borderId="60" xfId="0" applyFont="1" applyFill="1" applyBorder="1" applyAlignment="1">
      <alignment horizontal="center"/>
    </xf>
    <xf numFmtId="0" fontId="39" fillId="2" borderId="68" xfId="0" applyFont="1" applyFill="1" applyBorder="1" applyAlignment="1">
      <alignment horizontal="center" wrapText="1"/>
    </xf>
    <xf numFmtId="0" fontId="39" fillId="2" borderId="69" xfId="0" applyFont="1" applyFill="1" applyBorder="1" applyAlignment="1">
      <alignment horizontal="center" wrapText="1"/>
    </xf>
    <xf numFmtId="0" fontId="39" fillId="2" borderId="70" xfId="0" applyFont="1" applyFill="1" applyBorder="1" applyAlignment="1">
      <alignment horizontal="center" wrapText="1"/>
    </xf>
    <xf numFmtId="0" fontId="30" fillId="3" borderId="71" xfId="0" applyFont="1" applyFill="1" applyBorder="1" applyAlignment="1">
      <alignment horizontal="center" wrapText="1"/>
    </xf>
    <xf numFmtId="0" fontId="30" fillId="3" borderId="72" xfId="0" applyFont="1" applyFill="1" applyBorder="1" applyAlignment="1">
      <alignment horizontal="center" wrapText="1"/>
    </xf>
    <xf numFmtId="0" fontId="30" fillId="3" borderId="73" xfId="0" applyFont="1" applyFill="1" applyBorder="1" applyAlignment="1">
      <alignment horizontal="center" wrapText="1"/>
    </xf>
    <xf numFmtId="0" fontId="28" fillId="3" borderId="74" xfId="0" applyFont="1" applyFill="1" applyBorder="1" applyAlignment="1">
      <alignment horizontal="center"/>
    </xf>
    <xf numFmtId="0" fontId="28" fillId="3" borderId="75" xfId="0" applyFont="1" applyFill="1" applyBorder="1" applyAlignment="1">
      <alignment horizontal="center"/>
    </xf>
    <xf numFmtId="0" fontId="28" fillId="3" borderId="76" xfId="0" applyFont="1" applyFill="1" applyBorder="1" applyAlignment="1">
      <alignment horizontal="center"/>
    </xf>
    <xf numFmtId="0" fontId="28" fillId="3" borderId="77" xfId="0" applyFont="1" applyFill="1" applyBorder="1" applyAlignment="1">
      <alignment horizontal="center"/>
    </xf>
    <xf numFmtId="0" fontId="28" fillId="3" borderId="78" xfId="0" applyFont="1" applyFill="1" applyBorder="1" applyAlignment="1">
      <alignment horizontal="center"/>
    </xf>
    <xf numFmtId="0" fontId="14" fillId="3" borderId="64" xfId="0" applyFont="1" applyFill="1" applyBorder="1" applyAlignment="1" applyProtection="1">
      <alignment horizontal="left" vertical="top"/>
      <protection locked="0"/>
    </xf>
    <xf numFmtId="0" fontId="14" fillId="3" borderId="36" xfId="0" applyFont="1" applyFill="1" applyBorder="1" applyAlignment="1" applyProtection="1">
      <alignment horizontal="left" vertical="top"/>
      <protection locked="0"/>
    </xf>
    <xf numFmtId="0" fontId="14" fillId="3" borderId="65" xfId="0" applyFont="1" applyFill="1" applyBorder="1" applyAlignment="1" applyProtection="1">
      <alignment horizontal="left" vertical="top"/>
      <protection locked="0"/>
    </xf>
    <xf numFmtId="0" fontId="14" fillId="3" borderId="25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4" fillId="3" borderId="26" xfId="0" applyFont="1" applyFill="1" applyBorder="1" applyAlignment="1" applyProtection="1">
      <alignment horizontal="left" vertical="top"/>
      <protection locked="0"/>
    </xf>
    <xf numFmtId="0" fontId="14" fillId="3" borderId="27" xfId="0" applyFont="1" applyFill="1" applyBorder="1" applyAlignment="1" applyProtection="1">
      <alignment horizontal="left" vertical="top"/>
      <protection locked="0"/>
    </xf>
    <xf numFmtId="0" fontId="14" fillId="3" borderId="28" xfId="0" applyFont="1" applyFill="1" applyBorder="1" applyAlignment="1" applyProtection="1">
      <alignment horizontal="left" vertical="top"/>
      <protection locked="0"/>
    </xf>
    <xf numFmtId="0" fontId="14" fillId="3" borderId="29" xfId="0" applyFont="1" applyFill="1" applyBorder="1" applyAlignment="1" applyProtection="1">
      <alignment horizontal="left" vertical="top"/>
      <protection locked="0"/>
    </xf>
    <xf numFmtId="0" fontId="34" fillId="3" borderId="0" xfId="0" applyFont="1" applyFill="1" applyAlignment="1">
      <alignment horizontal="center" vertical="top" wrapText="1"/>
    </xf>
    <xf numFmtId="164" fontId="40" fillId="3" borderId="0" xfId="1" applyFont="1" applyFill="1" applyAlignment="1">
      <alignment horizontal="center" wrapText="1"/>
    </xf>
    <xf numFmtId="0" fontId="32" fillId="3" borderId="79" xfId="0" applyFont="1" applyFill="1" applyBorder="1" applyAlignment="1" applyProtection="1">
      <alignment horizontal="center" wrapText="1"/>
      <protection locked="0"/>
    </xf>
    <xf numFmtId="0" fontId="32" fillId="3" borderId="80" xfId="0" applyFont="1" applyFill="1" applyBorder="1" applyAlignment="1" applyProtection="1">
      <alignment horizontal="center" wrapText="1"/>
      <protection locked="0"/>
    </xf>
    <xf numFmtId="0" fontId="32" fillId="3" borderId="81" xfId="0" applyFont="1" applyFill="1" applyBorder="1" applyAlignment="1" applyProtection="1">
      <alignment horizontal="center" wrapText="1"/>
      <protection locked="0"/>
    </xf>
    <xf numFmtId="0" fontId="49" fillId="8" borderId="90" xfId="25" applyProtection="1">
      <alignment vertical="top" wrapText="1"/>
    </xf>
    <xf numFmtId="49" fontId="48" fillId="9" borderId="0" xfId="12" applyAlignment="1">
      <alignment horizontal="left"/>
      <protection locked="0"/>
    </xf>
  </cellXfs>
  <cellStyles count="39">
    <cellStyle name="APPS_DEG_Basic_Bordered_Date" xfId="36" xr:uid="{6BC84485-D955-46A0-8E0B-12219C6E62AD}"/>
    <cellStyle name="APPS_DEG_Basic_White_Cell_Amount" xfId="35" xr:uid="{B285069D-B4AC-4BCB-8705-3322823D0E9C}"/>
    <cellStyle name="APPS_DEG_Basic_White_Cell_Amount_6dp" xfId="37" xr:uid="{9288875F-046C-4CFF-B0E6-FB42D23181E4}"/>
    <cellStyle name="APPS_DEG_Changed_Flagged_Status" xfId="32" xr:uid="{BC40B44D-BA4F-4FAC-ADFB-318DE7376DFA}"/>
    <cellStyle name="APPS_DEG_Header" xfId="28" xr:uid="{E78780E4-2B4B-476F-8664-E456BFCC3D94}"/>
    <cellStyle name="APPS_DEG_HEADER_centeraligned" xfId="27" xr:uid="{8576CF82-0C9A-4CF0-9059-A70FBFB0BE06}"/>
    <cellStyle name="APPS_DEG_Header_Row_Cell_Wrap" xfId="30" xr:uid="{F7046BA7-07AF-4123-B6E3-8A90C20134E6}"/>
    <cellStyle name="APPS_DEG_Header_Wrap_rightaligned" xfId="29" xr:uid="{D329B71E-C568-4BDF-A7D0-43587B834DE7}"/>
    <cellStyle name="APPS_DEG_Key_Column" xfId="38" xr:uid="{04032637-7665-4A09-8650-3F0ABDC151FD}"/>
    <cellStyle name="APPS_DEG_Key_Header" xfId="31" xr:uid="{32AC33F1-B5F7-4A48-93B2-A39C711D58D3}"/>
    <cellStyle name="APPS_DEG_Read_Only_Cell_Amount_No_border" xfId="17" xr:uid="{97ECCB15-10FD-4D5D-83A4-625DB4C0719C}"/>
    <cellStyle name="APPS_DEG_Read_Only_Cell_Text_Row_Status" xfId="33" xr:uid="{888B3578-7976-4835-8BC7-55211ED58530}"/>
    <cellStyle name="APPS_DEG_WhiteCell_Text" xfId="34" xr:uid="{5F635FB3-E070-4F06-9370-D491064F8AD8}"/>
    <cellStyle name="APPS_FormEntry_bottomborder" xfId="21" xr:uid="{5CFC11E0-CB16-4B51-806E-AD86D6A4C157}"/>
    <cellStyle name="APPS_FormEntry_bottomborder_readonly_ws_status" xfId="23" xr:uid="{05C58F27-3427-4F02-8B5B-086481EA2AB7}"/>
    <cellStyle name="APPS_FormEntry_bottomrightborder_readonly_ws_status" xfId="25" xr:uid="{AECDB8C0-D171-41C7-A82A-A8695E48C60F}"/>
    <cellStyle name="APPS_FormEntry_bottomrightborder_rightaligned" xfId="22" xr:uid="{D3235B73-8BB6-4C5A-AF00-58F37B50FCD1}"/>
    <cellStyle name="APPS_FormEntry_noborder" xfId="12" xr:uid="{3EE32519-7A29-421F-998A-F63536BF10AF}"/>
    <cellStyle name="APPS_FormEntry_noborder_date" xfId="19" xr:uid="{AC4D5AA1-BA53-486C-974E-CE07F30C4F93}"/>
    <cellStyle name="APPS_FormEntry_Read_Only_Cell_Amount_Topborder" xfId="15" xr:uid="{5E3FD731-1141-4A6C-B5CA-5973C85E33AF}"/>
    <cellStyle name="APPS_FormEntry_rightborder" xfId="14" xr:uid="{F6AEE4F8-174F-459F-B574-4C319AB3BD0A}"/>
    <cellStyle name="APPS_FormEntry_rightborder_readonly" xfId="18" xr:uid="{D7B56650-A7B1-45D2-88BD-1AB2A7991BFF}"/>
    <cellStyle name="APPS_FormEntry_topborder_number" xfId="9" xr:uid="{EC4A317E-906C-4C77-883C-C6C131BBA386}"/>
    <cellStyle name="APPS_FormEntry_topborder_readonly" xfId="7" xr:uid="{EEFC7F42-51A9-4582-8E7D-FE0A6A7F0DF6}"/>
    <cellStyle name="APPS_FormEntry_toprightborder" xfId="10" xr:uid="{01B34B8B-B9B1-4237-932E-30E0805D4422}"/>
    <cellStyle name="APPS_FormEntry_toprightborder_rightalign_readonly" xfId="16" xr:uid="{DF0417DE-0A7E-4337-8BB0-DC5E9B8F1A05}"/>
    <cellStyle name="APPS_Header_Region_Label_Bottom_border_nowrap" xfId="24" xr:uid="{A9358483-48F2-415B-B81A-3A82B0AA89EA}"/>
    <cellStyle name="APPS_Header_Region_Label_Bottom_Left_border" xfId="20" xr:uid="{C0708E5A-AF1A-48EE-9364-4808AC718BC3}"/>
    <cellStyle name="APPS_Header_Region_Label_Left_border" xfId="11" xr:uid="{C4804FE5-09D1-4D93-AB4E-D3AE62C50982}"/>
    <cellStyle name="APPS_Header_Region_Label_no_border_nowrap" xfId="13" xr:uid="{6E616016-1DA6-451B-ABE7-D5A24977DC37}"/>
    <cellStyle name="APPS_Header_Region_Label_Top_border_nowrap" xfId="8" xr:uid="{B6305080-6AB7-495E-96FE-891CE02CD754}"/>
    <cellStyle name="APPS_Header_Region_Label_Top_Left_border" xfId="6" xr:uid="{CFF58BC4-03FD-4C40-ABBF-C2464E860837}"/>
    <cellStyle name="APPS_Page_Header" xfId="5" xr:uid="{CD87B3EA-DD48-4C38-B30B-A9D65AF60D80}"/>
    <cellStyle name="APPS_Page_SubHeader" xfId="26" xr:uid="{62BBFEDC-4551-4697-8106-03A724730364}"/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Oracle Background Cell Color" xfId="4" xr:uid="{390E0C4E-4B65-4BEA-8E24-80D2E214199E}"/>
  </cellStyles>
  <dxfs count="19">
    <dxf>
      <font>
        <b/>
        <i val="0"/>
        <condense val="0"/>
        <extend val="0"/>
        <color indexed="10"/>
      </font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5" name="Group 1">
              <a:extLs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14900" y="1466850"/>
              <a:ext cx="2362200" cy="914400"/>
              <a:chOff x="483" y="129"/>
              <a:chExt cx="241" cy="96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100-000002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100-000004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561975</xdr:colOff>
          <xdr:row>6</xdr:row>
          <xdr:rowOff>285750</xdr:rowOff>
        </xdr:from>
        <xdr:to>
          <xdr:col>11</xdr:col>
          <xdr:colOff>219075</xdr:colOff>
          <xdr:row>11</xdr:row>
          <xdr:rowOff>0</xdr:rowOff>
        </xdr:to>
        <xdr:grpSp>
          <xdr:nvGrpSpPr>
            <xdr:cNvPr id="3196" name="Group 6">
              <a:extLs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14900" y="1466850"/>
              <a:ext cx="2362200" cy="914400"/>
              <a:chOff x="483" y="129"/>
              <a:chExt cx="241" cy="96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100-0000070C0000}"/>
                  </a:ext>
                </a:extLst>
              </xdr:cNvPr>
              <xdr:cNvSpPr/>
            </xdr:nvSpPr>
            <xdr:spPr bwMode="auto">
              <a:xfrm>
                <a:off x="483" y="129"/>
                <a:ext cx="241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Invoices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100-0000080C0000}"/>
                  </a:ext>
                </a:extLst>
              </xdr:cNvPr>
              <xdr:cNvSpPr/>
            </xdr:nvSpPr>
            <xdr:spPr bwMode="auto">
              <a:xfrm>
                <a:off x="483" y="151"/>
                <a:ext cx="140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Receipts</a:t>
                </a:r>
              </a:p>
            </xdr:txBody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100-0000090C0000}"/>
                  </a:ext>
                </a:extLst>
              </xdr:cNvPr>
              <xdr:cNvSpPr/>
            </xdr:nvSpPr>
            <xdr:spPr bwMode="auto">
              <a:xfrm>
                <a:off x="483" y="197"/>
                <a:ext cx="147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Other, please list below:</a:t>
                </a:r>
              </a:p>
            </xdr:txBody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100-00000A0C0000}"/>
                  </a:ext>
                </a:extLst>
              </xdr:cNvPr>
              <xdr:cNvSpPr/>
            </xdr:nvSpPr>
            <xdr:spPr bwMode="auto">
              <a:xfrm>
                <a:off x="483" y="175"/>
                <a:ext cx="198" cy="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FMS Reports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9526</xdr:rowOff>
    </xdr:from>
    <xdr:ext cx="1296035" cy="188594"/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6"/>
          <a:ext cx="1296035" cy="1885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pew\Downloads\JournalEntry%20(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inm3\Downloads\JournalEntry%20(5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BYN</v>
          </cell>
          <cell r="AL2" t="str">
            <v>BZD</v>
          </cell>
          <cell r="AM2" t="str">
            <v>CAD</v>
          </cell>
          <cell r="AN2" t="str">
            <v>CDF</v>
          </cell>
          <cell r="AO2" t="str">
            <v>CHE</v>
          </cell>
          <cell r="AP2" t="str">
            <v>CHF</v>
          </cell>
          <cell r="AQ2" t="str">
            <v>CHW</v>
          </cell>
          <cell r="AR2" t="str">
            <v>CLF</v>
          </cell>
          <cell r="AS2" t="str">
            <v>CLP</v>
          </cell>
          <cell r="AT2" t="str">
            <v>CNY</v>
          </cell>
          <cell r="AU2" t="str">
            <v>COP</v>
          </cell>
          <cell r="AV2" t="str">
            <v>COU</v>
          </cell>
          <cell r="AW2" t="str">
            <v>CRC</v>
          </cell>
          <cell r="AX2" t="str">
            <v>CUP</v>
          </cell>
          <cell r="AY2" t="str">
            <v>CVE</v>
          </cell>
          <cell r="AZ2" t="str">
            <v>CYP</v>
          </cell>
          <cell r="BA2" t="str">
            <v>CZK</v>
          </cell>
          <cell r="BB2" t="str">
            <v>DEM</v>
          </cell>
          <cell r="BC2" t="str">
            <v>DJF</v>
          </cell>
          <cell r="BD2" t="str">
            <v>DKK</v>
          </cell>
          <cell r="BE2" t="str">
            <v>DOP</v>
          </cell>
          <cell r="BF2" t="str">
            <v>DZD</v>
          </cell>
          <cell r="BG2" t="str">
            <v>ECS</v>
          </cell>
          <cell r="BH2" t="str">
            <v>ECV</v>
          </cell>
          <cell r="BI2" t="str">
            <v>EEK</v>
          </cell>
          <cell r="BJ2" t="str">
            <v>EGP</v>
          </cell>
          <cell r="BK2" t="str">
            <v>ERN</v>
          </cell>
          <cell r="BL2" t="str">
            <v>ESP</v>
          </cell>
          <cell r="BM2" t="str">
            <v>ETB</v>
          </cell>
          <cell r="BN2" t="str">
            <v>FIM</v>
          </cell>
          <cell r="BO2" t="str">
            <v>FJD</v>
          </cell>
          <cell r="BP2" t="str">
            <v>FKP</v>
          </cell>
          <cell r="BQ2" t="str">
            <v>FRF</v>
          </cell>
          <cell r="BR2" t="str">
            <v>GEK</v>
          </cell>
          <cell r="BS2" t="str">
            <v>GEL</v>
          </cell>
          <cell r="BT2" t="str">
            <v>GHC</v>
          </cell>
          <cell r="BU2" t="str">
            <v>GHS</v>
          </cell>
          <cell r="BV2" t="str">
            <v>GIP</v>
          </cell>
          <cell r="BW2" t="str">
            <v>GMD</v>
          </cell>
          <cell r="BX2" t="str">
            <v>GNF</v>
          </cell>
          <cell r="BY2" t="str">
            <v>GRD</v>
          </cell>
          <cell r="BZ2" t="str">
            <v>GTQ</v>
          </cell>
          <cell r="CA2" t="str">
            <v>GWP</v>
          </cell>
          <cell r="CB2" t="str">
            <v>GYD</v>
          </cell>
          <cell r="CC2" t="str">
            <v>HKD</v>
          </cell>
          <cell r="CD2" t="str">
            <v>HNL</v>
          </cell>
          <cell r="CE2" t="str">
            <v>HRD</v>
          </cell>
          <cell r="CF2" t="str">
            <v>HRK</v>
          </cell>
          <cell r="CG2" t="str">
            <v>HTG</v>
          </cell>
          <cell r="CH2" t="str">
            <v>HUF</v>
          </cell>
          <cell r="CI2" t="str">
            <v>IDR</v>
          </cell>
          <cell r="CJ2" t="str">
            <v>IEP</v>
          </cell>
          <cell r="CK2" t="str">
            <v>ILS</v>
          </cell>
          <cell r="CL2" t="str">
            <v>INR</v>
          </cell>
          <cell r="CM2" t="str">
            <v>IQD</v>
          </cell>
          <cell r="CN2" t="str">
            <v>IRR</v>
          </cell>
          <cell r="CO2" t="str">
            <v>ISK</v>
          </cell>
          <cell r="CP2" t="str">
            <v>ITL</v>
          </cell>
          <cell r="CQ2" t="str">
            <v>JMD</v>
          </cell>
          <cell r="CR2" t="str">
            <v>JOD</v>
          </cell>
          <cell r="CS2" t="str">
            <v>KES</v>
          </cell>
          <cell r="CT2" t="str">
            <v>KGS</v>
          </cell>
          <cell r="CU2" t="str">
            <v>KHR</v>
          </cell>
          <cell r="CV2" t="str">
            <v>KMF</v>
          </cell>
          <cell r="CW2" t="str">
            <v>KPW</v>
          </cell>
          <cell r="CX2" t="str">
            <v>KRW</v>
          </cell>
          <cell r="CY2" t="str">
            <v>KWD</v>
          </cell>
          <cell r="CZ2" t="str">
            <v>KYD</v>
          </cell>
          <cell r="DA2" t="str">
            <v>KZT</v>
          </cell>
          <cell r="DB2" t="str">
            <v>LAK</v>
          </cell>
          <cell r="DC2" t="str">
            <v>LBP</v>
          </cell>
          <cell r="DD2" t="str">
            <v>LKR</v>
          </cell>
          <cell r="DE2" t="str">
            <v>LRD</v>
          </cell>
          <cell r="DF2" t="str">
            <v>LSL</v>
          </cell>
          <cell r="DG2" t="str">
            <v>LUF</v>
          </cell>
          <cell r="DH2" t="str">
            <v>LVL</v>
          </cell>
          <cell r="DI2" t="str">
            <v>LVR</v>
          </cell>
          <cell r="DJ2" t="str">
            <v>LYD</v>
          </cell>
          <cell r="DK2" t="str">
            <v>MAD</v>
          </cell>
          <cell r="DL2" t="str">
            <v>MDL</v>
          </cell>
          <cell r="DM2" t="str">
            <v>MGA</v>
          </cell>
          <cell r="DN2" t="str">
            <v>MKD</v>
          </cell>
          <cell r="DO2" t="str">
            <v>MMK</v>
          </cell>
          <cell r="DP2" t="str">
            <v>MNT</v>
          </cell>
          <cell r="DQ2" t="str">
            <v>MOP</v>
          </cell>
          <cell r="DR2" t="str">
            <v>MRU</v>
          </cell>
          <cell r="DS2" t="str">
            <v>MTL</v>
          </cell>
          <cell r="DT2" t="str">
            <v>MUR</v>
          </cell>
          <cell r="DU2" t="str">
            <v>MVR</v>
          </cell>
          <cell r="DV2" t="str">
            <v>MWK</v>
          </cell>
          <cell r="DW2" t="str">
            <v>MXN</v>
          </cell>
          <cell r="DX2" t="str">
            <v>MXV</v>
          </cell>
          <cell r="DY2" t="str">
            <v>MYR</v>
          </cell>
          <cell r="DZ2" t="str">
            <v>MZN</v>
          </cell>
          <cell r="EA2" t="str">
            <v>NAD</v>
          </cell>
          <cell r="EB2" t="str">
            <v>NGN</v>
          </cell>
          <cell r="EC2" t="str">
            <v>NIO</v>
          </cell>
          <cell r="ED2" t="str">
            <v>NLG</v>
          </cell>
          <cell r="EE2" t="str">
            <v>NOK</v>
          </cell>
          <cell r="EF2" t="str">
            <v>NPR</v>
          </cell>
          <cell r="EG2" t="str">
            <v>NZD</v>
          </cell>
          <cell r="EH2" t="str">
            <v>OMR</v>
          </cell>
          <cell r="EI2" t="str">
            <v>PAB</v>
          </cell>
          <cell r="EJ2" t="str">
            <v>PEN</v>
          </cell>
          <cell r="EK2" t="str">
            <v>PGK</v>
          </cell>
          <cell r="EL2" t="str">
            <v>PHP</v>
          </cell>
          <cell r="EM2" t="str">
            <v>PKR</v>
          </cell>
          <cell r="EN2" t="str">
            <v>PLN</v>
          </cell>
          <cell r="EO2" t="str">
            <v>PLZ</v>
          </cell>
          <cell r="EP2" t="str">
            <v>PTE</v>
          </cell>
          <cell r="EQ2" t="str">
            <v>PYG</v>
          </cell>
          <cell r="ER2" t="str">
            <v>QAR</v>
          </cell>
          <cell r="ES2" t="str">
            <v>RON</v>
          </cell>
          <cell r="ET2" t="str">
            <v>RSD</v>
          </cell>
          <cell r="EU2" t="str">
            <v>RUB</v>
          </cell>
          <cell r="EV2" t="str">
            <v>RUR</v>
          </cell>
          <cell r="EW2" t="str">
            <v>RWF</v>
          </cell>
          <cell r="EX2" t="str">
            <v>SAR</v>
          </cell>
          <cell r="EY2" t="str">
            <v>SBD</v>
          </cell>
          <cell r="EZ2" t="str">
            <v>SCR</v>
          </cell>
          <cell r="FA2" t="str">
            <v>SDG</v>
          </cell>
          <cell r="FB2" t="str">
            <v>SEK</v>
          </cell>
          <cell r="FC2" t="str">
            <v>SGD</v>
          </cell>
          <cell r="FD2" t="str">
            <v>SHP</v>
          </cell>
          <cell r="FE2" t="str">
            <v>SIT</v>
          </cell>
          <cell r="FF2" t="str">
            <v>SKK</v>
          </cell>
          <cell r="FG2" t="str">
            <v>SLE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STN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TMT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UYW</v>
          </cell>
          <cell r="GJ2" t="str">
            <v>UZS</v>
          </cell>
          <cell r="GK2" t="str">
            <v>VES</v>
          </cell>
          <cell r="GL2" t="str">
            <v>VND</v>
          </cell>
          <cell r="GM2" t="str">
            <v>VUV</v>
          </cell>
          <cell r="GN2" t="str">
            <v>WST</v>
          </cell>
          <cell r="GO2" t="str">
            <v>XAF</v>
          </cell>
          <cell r="GP2" t="str">
            <v>XAG</v>
          </cell>
          <cell r="GQ2" t="str">
            <v>XAU</v>
          </cell>
          <cell r="GR2" t="str">
            <v>XB5</v>
          </cell>
          <cell r="GS2" t="str">
            <v>XBA</v>
          </cell>
          <cell r="GT2" t="str">
            <v>XBB</v>
          </cell>
          <cell r="GU2" t="str">
            <v>XBC</v>
          </cell>
          <cell r="GV2" t="str">
            <v>XBD</v>
          </cell>
          <cell r="GW2" t="str">
            <v>XCD</v>
          </cell>
          <cell r="GX2" t="str">
            <v>XDR</v>
          </cell>
          <cell r="GY2" t="str">
            <v>XEU</v>
          </cell>
          <cell r="GZ2" t="str">
            <v>XFO</v>
          </cell>
          <cell r="HA2" t="str">
            <v>XFU</v>
          </cell>
          <cell r="HB2" t="str">
            <v>XOF</v>
          </cell>
          <cell r="HC2" t="str">
            <v>XPD</v>
          </cell>
          <cell r="HD2" t="str">
            <v>XPF</v>
          </cell>
          <cell r="HE2" t="str">
            <v>XPT</v>
          </cell>
          <cell r="HF2" t="str">
            <v>XTS</v>
          </cell>
          <cell r="HG2" t="str">
            <v>XXX</v>
          </cell>
          <cell r="HH2" t="str">
            <v>YER</v>
          </cell>
          <cell r="HI2" t="str">
            <v>YUM</v>
          </cell>
          <cell r="HJ2" t="str">
            <v>YUN</v>
          </cell>
          <cell r="HK2" t="str">
            <v>ZAL</v>
          </cell>
          <cell r="HL2" t="str">
            <v>ZAR</v>
          </cell>
          <cell r="HM2" t="str">
            <v>ZMW</v>
          </cell>
          <cell r="HN2" t="str">
            <v>ZRN</v>
          </cell>
          <cell r="HO2" t="str">
            <v>ZWL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SCC PRIMARY LEDGER</v>
          </cell>
        </row>
        <row r="8">
          <cell r="D8" t="str">
            <v>Spreadsheet</v>
          </cell>
        </row>
        <row r="10">
          <cell r="D10" t="str">
            <v>Mar-23</v>
          </cell>
          <cell r="E10" t="str">
            <v>Feb-23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D14" t="str">
            <v>SCC PRIMARY LEDGER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ADP</v>
          </cell>
          <cell r="I18" t="str">
            <v>AED</v>
          </cell>
          <cell r="J18" t="str">
            <v>AFN</v>
          </cell>
          <cell r="K18" t="str">
            <v>ALL</v>
          </cell>
          <cell r="L18" t="str">
            <v>AMD</v>
          </cell>
          <cell r="M18" t="str">
            <v>ANG</v>
          </cell>
          <cell r="N18" t="str">
            <v>AOA</v>
          </cell>
          <cell r="O18" t="str">
            <v>AON</v>
          </cell>
          <cell r="P18" t="str">
            <v>ARS</v>
          </cell>
          <cell r="Q18" t="str">
            <v>ATS</v>
          </cell>
          <cell r="R18" t="str">
            <v>AUD</v>
          </cell>
          <cell r="S18" t="str">
            <v>AWG</v>
          </cell>
          <cell r="T18" t="str">
            <v>AZN</v>
          </cell>
          <cell r="U18" t="str">
            <v>BAM</v>
          </cell>
          <cell r="V18" t="str">
            <v>BBD</v>
          </cell>
          <cell r="W18" t="str">
            <v>BDT</v>
          </cell>
          <cell r="X18" t="str">
            <v>BEF</v>
          </cell>
          <cell r="Y18" t="str">
            <v>BGL</v>
          </cell>
          <cell r="Z18" t="str">
            <v>BGN</v>
          </cell>
          <cell r="AA18" t="str">
            <v>BHD</v>
          </cell>
          <cell r="AB18" t="str">
            <v>BIF</v>
          </cell>
          <cell r="AC18" t="str">
            <v>BMD</v>
          </cell>
          <cell r="AD18" t="str">
            <v>BND</v>
          </cell>
          <cell r="AE18" t="str">
            <v>BOB</v>
          </cell>
          <cell r="AF18" t="str">
            <v>BOV</v>
          </cell>
          <cell r="AG18" t="str">
            <v>BRL</v>
          </cell>
          <cell r="AH18" t="str">
            <v>BSD</v>
          </cell>
          <cell r="AI18" t="str">
            <v>BTN</v>
          </cell>
          <cell r="AJ18" t="str">
            <v>BWP</v>
          </cell>
          <cell r="AK18" t="str">
            <v>BYN</v>
          </cell>
          <cell r="AL18" t="str">
            <v>BZD</v>
          </cell>
          <cell r="AM18" t="str">
            <v>CAD</v>
          </cell>
          <cell r="AN18" t="str">
            <v>CDF</v>
          </cell>
          <cell r="AO18" t="str">
            <v>CHE</v>
          </cell>
          <cell r="AP18" t="str">
            <v>CHF</v>
          </cell>
          <cell r="AQ18" t="str">
            <v>CHW</v>
          </cell>
          <cell r="AR18" t="str">
            <v>CLF</v>
          </cell>
          <cell r="AS18" t="str">
            <v>CLP</v>
          </cell>
          <cell r="AT18" t="str">
            <v>CNY</v>
          </cell>
          <cell r="AU18" t="str">
            <v>COP</v>
          </cell>
          <cell r="AV18" t="str">
            <v>COU</v>
          </cell>
          <cell r="AW18" t="str">
            <v>CRC</v>
          </cell>
          <cell r="AX18" t="str">
            <v>CUP</v>
          </cell>
          <cell r="AY18" t="str">
            <v>CVE</v>
          </cell>
          <cell r="AZ18" t="str">
            <v>CYP</v>
          </cell>
          <cell r="BA18" t="str">
            <v>CZK</v>
          </cell>
          <cell r="BB18" t="str">
            <v>DEM</v>
          </cell>
          <cell r="BC18" t="str">
            <v>DJF</v>
          </cell>
          <cell r="BD18" t="str">
            <v>DKK</v>
          </cell>
          <cell r="BE18" t="str">
            <v>DOP</v>
          </cell>
          <cell r="BF18" t="str">
            <v>DZD</v>
          </cell>
          <cell r="BG18" t="str">
            <v>ECS</v>
          </cell>
          <cell r="BH18" t="str">
            <v>ECV</v>
          </cell>
          <cell r="BI18" t="str">
            <v>EEK</v>
          </cell>
          <cell r="BJ18" t="str">
            <v>EGP</v>
          </cell>
          <cell r="BK18" t="str">
            <v>ERN</v>
          </cell>
          <cell r="BL18" t="str">
            <v>ESP</v>
          </cell>
          <cell r="BM18" t="str">
            <v>ETB</v>
          </cell>
          <cell r="BN18" t="str">
            <v>FIM</v>
          </cell>
          <cell r="BO18" t="str">
            <v>FJD</v>
          </cell>
          <cell r="BP18" t="str">
            <v>FKP</v>
          </cell>
          <cell r="BQ18" t="str">
            <v>FRF</v>
          </cell>
          <cell r="BR18" t="str">
            <v>GEK</v>
          </cell>
          <cell r="BS18" t="str">
            <v>GEL</v>
          </cell>
          <cell r="BT18" t="str">
            <v>GHC</v>
          </cell>
          <cell r="BU18" t="str">
            <v>GHS</v>
          </cell>
          <cell r="BV18" t="str">
            <v>GIP</v>
          </cell>
          <cell r="BW18" t="str">
            <v>GMD</v>
          </cell>
          <cell r="BX18" t="str">
            <v>GNF</v>
          </cell>
          <cell r="BY18" t="str">
            <v>GRD</v>
          </cell>
          <cell r="BZ18" t="str">
            <v>GTQ</v>
          </cell>
          <cell r="CA18" t="str">
            <v>GWP</v>
          </cell>
          <cell r="CB18" t="str">
            <v>GYD</v>
          </cell>
          <cell r="CC18" t="str">
            <v>HKD</v>
          </cell>
          <cell r="CD18" t="str">
            <v>HNL</v>
          </cell>
          <cell r="CE18" t="str">
            <v>HRD</v>
          </cell>
          <cell r="CF18" t="str">
            <v>HRK</v>
          </cell>
          <cell r="CG18" t="str">
            <v>HTG</v>
          </cell>
          <cell r="CH18" t="str">
            <v>HUF</v>
          </cell>
          <cell r="CI18" t="str">
            <v>IDR</v>
          </cell>
          <cell r="CJ18" t="str">
            <v>IEP</v>
          </cell>
          <cell r="CK18" t="str">
            <v>ILS</v>
          </cell>
          <cell r="CL18" t="str">
            <v>INR</v>
          </cell>
          <cell r="CM18" t="str">
            <v>IQD</v>
          </cell>
          <cell r="CN18" t="str">
            <v>IRR</v>
          </cell>
          <cell r="CO18" t="str">
            <v>ISK</v>
          </cell>
          <cell r="CP18" t="str">
            <v>ITL</v>
          </cell>
          <cell r="CQ18" t="str">
            <v>JMD</v>
          </cell>
          <cell r="CR18" t="str">
            <v>JOD</v>
          </cell>
          <cell r="CS18" t="str">
            <v>KES</v>
          </cell>
          <cell r="CT18" t="str">
            <v>KGS</v>
          </cell>
          <cell r="CU18" t="str">
            <v>KHR</v>
          </cell>
          <cell r="CV18" t="str">
            <v>KMF</v>
          </cell>
          <cell r="CW18" t="str">
            <v>KPW</v>
          </cell>
          <cell r="CX18" t="str">
            <v>KRW</v>
          </cell>
          <cell r="CY18" t="str">
            <v>KWD</v>
          </cell>
          <cell r="CZ18" t="str">
            <v>KYD</v>
          </cell>
          <cell r="DA18" t="str">
            <v>KZT</v>
          </cell>
          <cell r="DB18" t="str">
            <v>LAK</v>
          </cell>
          <cell r="DC18" t="str">
            <v>LBP</v>
          </cell>
          <cell r="DD18" t="str">
            <v>LKR</v>
          </cell>
          <cell r="DE18" t="str">
            <v>LRD</v>
          </cell>
          <cell r="DF18" t="str">
            <v>LSL</v>
          </cell>
          <cell r="DG18" t="str">
            <v>LUF</v>
          </cell>
          <cell r="DH18" t="str">
            <v>LVL</v>
          </cell>
          <cell r="DI18" t="str">
            <v>LVR</v>
          </cell>
          <cell r="DJ18" t="str">
            <v>LYD</v>
          </cell>
          <cell r="DK18" t="str">
            <v>MAD</v>
          </cell>
          <cell r="DL18" t="str">
            <v>MDL</v>
          </cell>
          <cell r="DM18" t="str">
            <v>MGA</v>
          </cell>
          <cell r="DN18" t="str">
            <v>MKD</v>
          </cell>
          <cell r="DO18" t="str">
            <v>MMK</v>
          </cell>
          <cell r="DP18" t="str">
            <v>MNT</v>
          </cell>
          <cell r="DQ18" t="str">
            <v>MOP</v>
          </cell>
          <cell r="DR18" t="str">
            <v>MRU</v>
          </cell>
          <cell r="DS18" t="str">
            <v>MTL</v>
          </cell>
          <cell r="DT18" t="str">
            <v>MUR</v>
          </cell>
          <cell r="DU18" t="str">
            <v>MVR</v>
          </cell>
          <cell r="DV18" t="str">
            <v>MWK</v>
          </cell>
          <cell r="DW18" t="str">
            <v>MXN</v>
          </cell>
          <cell r="DX18" t="str">
            <v>MXV</v>
          </cell>
          <cell r="DY18" t="str">
            <v>MYR</v>
          </cell>
          <cell r="DZ18" t="str">
            <v>MZN</v>
          </cell>
          <cell r="EA18" t="str">
            <v>NAD</v>
          </cell>
          <cell r="EB18" t="str">
            <v>NGN</v>
          </cell>
          <cell r="EC18" t="str">
            <v>NIO</v>
          </cell>
          <cell r="ED18" t="str">
            <v>NLG</v>
          </cell>
          <cell r="EE18" t="str">
            <v>NOK</v>
          </cell>
          <cell r="EF18" t="str">
            <v>NPR</v>
          </cell>
          <cell r="EG18" t="str">
            <v>NZD</v>
          </cell>
          <cell r="EH18" t="str">
            <v>OMR</v>
          </cell>
          <cell r="EI18" t="str">
            <v>PAB</v>
          </cell>
          <cell r="EJ18" t="str">
            <v>PEN</v>
          </cell>
          <cell r="EK18" t="str">
            <v>PGK</v>
          </cell>
          <cell r="EL18" t="str">
            <v>PHP</v>
          </cell>
          <cell r="EM18" t="str">
            <v>PKR</v>
          </cell>
          <cell r="EN18" t="str">
            <v>PLN</v>
          </cell>
          <cell r="EO18" t="str">
            <v>PLZ</v>
          </cell>
          <cell r="EP18" t="str">
            <v>PTE</v>
          </cell>
          <cell r="EQ18" t="str">
            <v>PYG</v>
          </cell>
          <cell r="ER18" t="str">
            <v>QAR</v>
          </cell>
          <cell r="ES18" t="str">
            <v>RON</v>
          </cell>
          <cell r="ET18" t="str">
            <v>RSD</v>
          </cell>
          <cell r="EU18" t="str">
            <v>RUB</v>
          </cell>
          <cell r="EV18" t="str">
            <v>RUR</v>
          </cell>
          <cell r="EW18" t="str">
            <v>RWF</v>
          </cell>
          <cell r="EX18" t="str">
            <v>SAR</v>
          </cell>
          <cell r="EY18" t="str">
            <v>SBD</v>
          </cell>
          <cell r="EZ18" t="str">
            <v>SCR</v>
          </cell>
          <cell r="FA18" t="str">
            <v>SDG</v>
          </cell>
          <cell r="FB18" t="str">
            <v>SEK</v>
          </cell>
          <cell r="FC18" t="str">
            <v>SGD</v>
          </cell>
          <cell r="FD18" t="str">
            <v>SHP</v>
          </cell>
          <cell r="FE18" t="str">
            <v>SIT</v>
          </cell>
          <cell r="FF18" t="str">
            <v>SKK</v>
          </cell>
          <cell r="FG18" t="str">
            <v>SLE</v>
          </cell>
          <cell r="FH18" t="str">
            <v>SLL</v>
          </cell>
          <cell r="FI18" t="str">
            <v>SOS</v>
          </cell>
          <cell r="FJ18" t="str">
            <v>SRD</v>
          </cell>
          <cell r="FK18" t="str">
            <v>SSP</v>
          </cell>
          <cell r="FL18" t="str">
            <v>STAT</v>
          </cell>
          <cell r="FM18" t="str">
            <v>STN</v>
          </cell>
          <cell r="FN18" t="str">
            <v>SVC</v>
          </cell>
          <cell r="FO18" t="str">
            <v>SYP</v>
          </cell>
          <cell r="FP18" t="str">
            <v>SZL</v>
          </cell>
          <cell r="FQ18" t="str">
            <v>THB</v>
          </cell>
          <cell r="FR18" t="str">
            <v>TJR</v>
          </cell>
          <cell r="FS18" t="str">
            <v>TJS</v>
          </cell>
          <cell r="FT18" t="str">
            <v>TMT</v>
          </cell>
          <cell r="FU18" t="str">
            <v>TND</v>
          </cell>
          <cell r="FV18" t="str">
            <v>TOP</v>
          </cell>
          <cell r="FW18" t="str">
            <v>TPE</v>
          </cell>
          <cell r="FX18" t="str">
            <v>TRY</v>
          </cell>
          <cell r="FY18" t="str">
            <v>TTD</v>
          </cell>
          <cell r="FZ18" t="str">
            <v>TWD</v>
          </cell>
          <cell r="GA18" t="str">
            <v>TZS</v>
          </cell>
          <cell r="GB18" t="str">
            <v>UAH</v>
          </cell>
          <cell r="GC18" t="str">
            <v>UAK</v>
          </cell>
          <cell r="GD18" t="str">
            <v>UGX</v>
          </cell>
          <cell r="GE18" t="str">
            <v>USN</v>
          </cell>
          <cell r="GF18" t="str">
            <v>USS</v>
          </cell>
          <cell r="GG18" t="str">
            <v>UYI</v>
          </cell>
          <cell r="GH18" t="str">
            <v>UYU</v>
          </cell>
          <cell r="GI18" t="str">
            <v>UYW</v>
          </cell>
          <cell r="GJ18" t="str">
            <v>UZS</v>
          </cell>
          <cell r="GK18" t="str">
            <v>VES</v>
          </cell>
          <cell r="GL18" t="str">
            <v>VND</v>
          </cell>
          <cell r="GM18" t="str">
            <v>VUV</v>
          </cell>
          <cell r="GN18" t="str">
            <v>WST</v>
          </cell>
          <cell r="GO18" t="str">
            <v>XAF</v>
          </cell>
          <cell r="GP18" t="str">
            <v>XAG</v>
          </cell>
          <cell r="GQ18" t="str">
            <v>XAU</v>
          </cell>
          <cell r="GR18" t="str">
            <v>XB5</v>
          </cell>
          <cell r="GS18" t="str">
            <v>XBA</v>
          </cell>
          <cell r="GT18" t="str">
            <v>XBB</v>
          </cell>
          <cell r="GU18" t="str">
            <v>XBC</v>
          </cell>
          <cell r="GV18" t="str">
            <v>XBD</v>
          </cell>
          <cell r="GW18" t="str">
            <v>XCD</v>
          </cell>
          <cell r="GX18" t="str">
            <v>XDR</v>
          </cell>
          <cell r="GY18" t="str">
            <v>XEU</v>
          </cell>
          <cell r="GZ18" t="str">
            <v>XFO</v>
          </cell>
          <cell r="HA18" t="str">
            <v>XFU</v>
          </cell>
          <cell r="HB18" t="str">
            <v>XOF</v>
          </cell>
          <cell r="HC18" t="str">
            <v>XPD</v>
          </cell>
          <cell r="HD18" t="str">
            <v>XPF</v>
          </cell>
          <cell r="HE18" t="str">
            <v>XPT</v>
          </cell>
          <cell r="HF18" t="str">
            <v>XTS</v>
          </cell>
          <cell r="HG18" t="str">
            <v>XXX</v>
          </cell>
          <cell r="HH18" t="str">
            <v>YER</v>
          </cell>
          <cell r="HI18" t="str">
            <v>YUM</v>
          </cell>
          <cell r="HJ18" t="str">
            <v>YUN</v>
          </cell>
          <cell r="HK18" t="str">
            <v>ZAL</v>
          </cell>
          <cell r="HL18" t="str">
            <v>ZAR</v>
          </cell>
          <cell r="HM18" t="str">
            <v>ZMW</v>
          </cell>
          <cell r="HN18" t="str">
            <v>ZRN</v>
          </cell>
          <cell r="HO18" t="str">
            <v>ZWL</v>
          </cell>
        </row>
        <row r="20">
          <cell r="D20" t="str">
            <v>Corporate</v>
          </cell>
          <cell r="E20" t="str">
            <v>Fixed</v>
          </cell>
          <cell r="F20" t="str">
            <v>Spot</v>
          </cell>
          <cell r="G20" t="str">
            <v>User</v>
          </cell>
        </row>
        <row r="24">
          <cell r="D24" t="str">
            <v>Mar-23</v>
          </cell>
          <cell r="E24" t="str">
            <v>Feb-23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@suffolk.gov.u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at@suffolk.gov.uk" TargetMode="External"/><Relationship Id="rId1" Type="http://schemas.openxmlformats.org/officeDocument/2006/relationships/hyperlink" Target="mailto:Finance.Schools@schoolschoice.org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71"/>
  <sheetViews>
    <sheetView showGridLines="0" tabSelected="1" workbookViewId="0">
      <selection activeCell="H12" sqref="H12"/>
    </sheetView>
  </sheetViews>
  <sheetFormatPr defaultRowHeight="12.75" x14ac:dyDescent="0.2"/>
  <cols>
    <col min="1" max="1" width="2" customWidth="1"/>
    <col min="2" max="2" width="3.85546875" style="1" customWidth="1"/>
    <col min="3" max="3" width="1.5703125" customWidth="1"/>
    <col min="4" max="4" width="1.85546875" customWidth="1"/>
    <col min="5" max="5" width="1.5703125" customWidth="1"/>
    <col min="6" max="6" width="6.5703125" customWidth="1"/>
    <col min="7" max="7" width="13.5703125" customWidth="1"/>
    <col min="8" max="8" width="16.5703125" customWidth="1"/>
    <col min="9" max="9" width="17.7109375" customWidth="1"/>
    <col min="10" max="10" width="17.42578125" customWidth="1"/>
    <col min="11" max="11" width="16.140625" customWidth="1"/>
    <col min="12" max="12" width="26.28515625" customWidth="1"/>
    <col min="13" max="13" width="16" customWidth="1"/>
    <col min="14" max="14" width="15.5703125" customWidth="1"/>
    <col min="15" max="15" width="21.7109375" hidden="1" customWidth="1"/>
  </cols>
  <sheetData>
    <row r="1" spans="1:15" ht="12.75" customHeight="1" thickBot="1" x14ac:dyDescent="0.25">
      <c r="A1" s="7" t="s">
        <v>32</v>
      </c>
      <c r="O1" s="64" t="s">
        <v>37</v>
      </c>
    </row>
    <row r="2" spans="1:15" ht="28.5" customHeight="1" thickTop="1" x14ac:dyDescent="0.2">
      <c r="B2" s="217" t="s">
        <v>675</v>
      </c>
      <c r="C2" s="219"/>
      <c r="D2" s="223"/>
      <c r="E2" s="228" t="s">
        <v>684</v>
      </c>
      <c r="F2" s="228"/>
      <c r="G2" s="228"/>
      <c r="H2" s="228"/>
      <c r="I2" s="228"/>
      <c r="J2" s="228"/>
      <c r="K2" s="228"/>
      <c r="L2" s="228"/>
      <c r="M2" s="229"/>
      <c r="N2" s="3"/>
      <c r="O2" s="64" t="s">
        <v>40</v>
      </c>
    </row>
    <row r="3" spans="1:15" ht="19.5" customHeight="1" x14ac:dyDescent="0.2">
      <c r="B3" s="218"/>
      <c r="C3" s="220"/>
      <c r="D3" s="224"/>
      <c r="E3" s="230"/>
      <c r="F3" s="230"/>
      <c r="G3" s="230"/>
      <c r="H3" s="230"/>
      <c r="I3" s="230"/>
      <c r="J3" s="230"/>
      <c r="K3" s="230"/>
      <c r="L3" s="230"/>
      <c r="M3" s="231"/>
      <c r="N3" s="3"/>
      <c r="O3" s="64" t="s">
        <v>42</v>
      </c>
    </row>
    <row r="4" spans="1:15" ht="6.75" customHeight="1" thickBot="1" x14ac:dyDescent="0.25">
      <c r="B4" s="35"/>
      <c r="C4" s="12"/>
      <c r="D4" s="13"/>
      <c r="E4" s="13"/>
      <c r="F4" s="14"/>
      <c r="G4" s="14"/>
      <c r="H4" s="14"/>
      <c r="I4" s="14"/>
      <c r="J4" s="14"/>
      <c r="K4" s="14"/>
      <c r="L4" s="234"/>
      <c r="M4" s="235"/>
      <c r="N4" s="3"/>
      <c r="O4" s="64" t="s">
        <v>44</v>
      </c>
    </row>
    <row r="5" spans="1:15" ht="13.5" thickTop="1" x14ac:dyDescent="0.2">
      <c r="B5" s="225" t="s">
        <v>685</v>
      </c>
      <c r="C5" s="226"/>
      <c r="D5" s="226"/>
      <c r="E5" s="226"/>
      <c r="F5" s="226"/>
      <c r="G5" s="226"/>
      <c r="H5" s="226"/>
      <c r="I5" s="226"/>
      <c r="J5" s="226"/>
      <c r="K5" s="226"/>
      <c r="L5" s="227"/>
      <c r="M5" s="236" t="s">
        <v>22</v>
      </c>
      <c r="O5" s="64" t="s">
        <v>46</v>
      </c>
    </row>
    <row r="6" spans="1:15" x14ac:dyDescent="0.2">
      <c r="B6" s="36">
        <v>1</v>
      </c>
      <c r="C6" s="15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237"/>
      <c r="O6" s="64" t="s">
        <v>48</v>
      </c>
    </row>
    <row r="7" spans="1:15" ht="9.75" customHeight="1" thickBot="1" x14ac:dyDescent="0.25">
      <c r="B7" s="37"/>
      <c r="M7" s="237"/>
      <c r="O7" s="64" t="s">
        <v>49</v>
      </c>
    </row>
    <row r="8" spans="1:15" ht="13.5" thickBot="1" x14ac:dyDescent="0.25">
      <c r="B8" s="45" t="s">
        <v>269</v>
      </c>
      <c r="C8" s="18"/>
      <c r="H8" s="28">
        <f>H48</f>
        <v>0</v>
      </c>
      <c r="I8" s="69"/>
      <c r="J8" s="69"/>
      <c r="K8" s="69"/>
      <c r="M8" s="237"/>
      <c r="O8" s="64" t="s">
        <v>50</v>
      </c>
    </row>
    <row r="9" spans="1:15" ht="7.5" customHeight="1" x14ac:dyDescent="0.2">
      <c r="B9" s="37"/>
      <c r="M9" s="237"/>
      <c r="O9" s="64" t="s">
        <v>52</v>
      </c>
    </row>
    <row r="10" spans="1:15" x14ac:dyDescent="0.2">
      <c r="B10" s="38">
        <v>2</v>
      </c>
      <c r="C10" s="21" t="s">
        <v>3</v>
      </c>
      <c r="D10" s="22"/>
      <c r="E10" s="22"/>
      <c r="F10" s="22"/>
      <c r="G10" s="22"/>
      <c r="H10" s="22"/>
      <c r="I10" s="22"/>
      <c r="J10" s="22"/>
      <c r="K10" s="22"/>
      <c r="L10" s="22"/>
      <c r="M10" s="237"/>
      <c r="O10" s="64" t="s">
        <v>54</v>
      </c>
    </row>
    <row r="11" spans="1:15" ht="7.5" customHeight="1" thickBot="1" x14ac:dyDescent="0.25">
      <c r="B11" s="37"/>
      <c r="M11" s="237"/>
      <c r="O11" s="64" t="s">
        <v>55</v>
      </c>
    </row>
    <row r="12" spans="1:15" ht="13.5" thickBot="1" x14ac:dyDescent="0.25">
      <c r="B12" s="37"/>
      <c r="C12" s="18" t="s">
        <v>30</v>
      </c>
      <c r="H12" s="153"/>
      <c r="I12" s="73"/>
      <c r="J12" s="78"/>
      <c r="K12" s="78"/>
      <c r="L12" s="57"/>
      <c r="M12" s="237"/>
      <c r="O12" s="64" t="s">
        <v>56</v>
      </c>
    </row>
    <row r="13" spans="1:15" ht="16.5" customHeight="1" thickBot="1" x14ac:dyDescent="0.25">
      <c r="B13" s="37"/>
      <c r="C13" s="19"/>
      <c r="M13" s="238"/>
      <c r="O13" s="64" t="s">
        <v>57</v>
      </c>
    </row>
    <row r="14" spans="1:15" ht="13.5" thickTop="1" x14ac:dyDescent="0.2">
      <c r="B14" s="38">
        <v>3</v>
      </c>
      <c r="C14" s="21" t="s">
        <v>268</v>
      </c>
      <c r="D14" s="20"/>
      <c r="E14" s="20"/>
      <c r="F14" s="20"/>
      <c r="G14" s="23"/>
      <c r="H14" s="23"/>
      <c r="I14" s="70"/>
      <c r="J14" s="70"/>
      <c r="K14" s="23"/>
      <c r="L14" s="222"/>
      <c r="M14" s="233"/>
      <c r="O14" s="64" t="s">
        <v>58</v>
      </c>
    </row>
    <row r="15" spans="1:15" x14ac:dyDescent="0.2">
      <c r="B15" s="39"/>
      <c r="C15" s="20"/>
      <c r="D15" s="22"/>
      <c r="E15" s="22"/>
      <c r="F15" s="22"/>
      <c r="G15" s="59"/>
      <c r="H15" s="24"/>
      <c r="I15" s="71"/>
      <c r="J15" s="71"/>
      <c r="K15" s="23"/>
      <c r="L15" s="232"/>
      <c r="M15" s="233"/>
      <c r="N15" s="10"/>
      <c r="O15" s="64" t="s">
        <v>59</v>
      </c>
    </row>
    <row r="16" spans="1:15" s="4" customFormat="1" ht="36" customHeight="1" x14ac:dyDescent="0.2">
      <c r="B16" s="40"/>
      <c r="C16" s="221"/>
      <c r="D16" s="221"/>
      <c r="E16" s="25"/>
      <c r="F16" s="25"/>
      <c r="G16" s="60" t="s">
        <v>34</v>
      </c>
      <c r="H16" s="24" t="s">
        <v>31</v>
      </c>
      <c r="I16" s="24" t="s">
        <v>249</v>
      </c>
      <c r="J16" s="24" t="s">
        <v>243</v>
      </c>
      <c r="K16" s="24" t="s">
        <v>247</v>
      </c>
      <c r="L16" s="232" t="s">
        <v>33</v>
      </c>
      <c r="M16" s="233"/>
      <c r="O16" s="64" t="s">
        <v>60</v>
      </c>
    </row>
    <row r="17" spans="2:16" s="2" customFormat="1" x14ac:dyDescent="0.2">
      <c r="B17" s="38"/>
      <c r="C17" s="222"/>
      <c r="D17" s="222"/>
      <c r="E17" s="26"/>
      <c r="F17" s="26"/>
      <c r="G17" s="27" t="s">
        <v>23</v>
      </c>
      <c r="H17" s="27" t="s">
        <v>244</v>
      </c>
      <c r="I17" s="72" t="s">
        <v>24</v>
      </c>
      <c r="J17" s="72" t="s">
        <v>25</v>
      </c>
      <c r="K17" s="72" t="s">
        <v>26</v>
      </c>
      <c r="L17" s="232" t="s">
        <v>248</v>
      </c>
      <c r="M17" s="233"/>
      <c r="O17" s="64" t="s">
        <v>61</v>
      </c>
    </row>
    <row r="18" spans="2:16" ht="12.75" customHeight="1" x14ac:dyDescent="0.2">
      <c r="B18" s="56">
        <v>1</v>
      </c>
      <c r="C18" s="216"/>
      <c r="D18" s="216"/>
      <c r="E18" s="1"/>
      <c r="F18" s="76" t="str">
        <f t="shared" ref="F18:F47" si="0">IF(H18&lt;&gt;0,"EE"&amp;$H$12,"")</f>
        <v/>
      </c>
      <c r="G18" s="65"/>
      <c r="H18" s="68"/>
      <c r="I18" s="154"/>
      <c r="J18" s="155"/>
      <c r="K18" s="155"/>
      <c r="L18" s="210" t="str">
        <f>IF(H18="","",IF(H18&gt;49999.99,"Complete Frontsheet, submit evidence","Retain Evidence in year-end file"))</f>
        <v/>
      </c>
      <c r="M18" s="211" t="str">
        <f>IF(C18&gt;99999.99,"hello","Goodbye")</f>
        <v>Goodbye</v>
      </c>
      <c r="N18" s="7"/>
      <c r="O18" s="64" t="s">
        <v>62</v>
      </c>
      <c r="P18" t="s">
        <v>17</v>
      </c>
    </row>
    <row r="19" spans="2:16" ht="12.75" customHeight="1" x14ac:dyDescent="0.2">
      <c r="B19" s="56">
        <v>2</v>
      </c>
      <c r="C19" s="216"/>
      <c r="D19" s="216"/>
      <c r="E19" s="1"/>
      <c r="F19" s="76" t="str">
        <f t="shared" si="0"/>
        <v/>
      </c>
      <c r="G19" s="65"/>
      <c r="H19" s="68"/>
      <c r="I19" s="129"/>
      <c r="J19" s="130"/>
      <c r="K19" s="130"/>
      <c r="L19" s="210" t="str">
        <f t="shared" ref="L19:L30" si="1">IF(H19="","",IF(H19&gt;49999.99,"Complete Frontsheet, submit evidence","Retain Evidence in year-end file"))</f>
        <v/>
      </c>
      <c r="M19" s="211" t="str">
        <f t="shared" ref="M19:M30" si="2">IF(C19&gt;99999.99,"hello","Goodbye")</f>
        <v>Goodbye</v>
      </c>
      <c r="N19" s="7"/>
      <c r="O19" s="64" t="s">
        <v>63</v>
      </c>
    </row>
    <row r="20" spans="2:16" ht="12.75" customHeight="1" x14ac:dyDescent="0.2">
      <c r="B20" s="56">
        <v>3</v>
      </c>
      <c r="C20" s="216"/>
      <c r="D20" s="216"/>
      <c r="E20" s="1"/>
      <c r="F20" s="76" t="str">
        <f t="shared" si="0"/>
        <v/>
      </c>
      <c r="G20" s="65"/>
      <c r="H20" s="68"/>
      <c r="I20" s="129"/>
      <c r="J20" s="130"/>
      <c r="K20" s="130"/>
      <c r="L20" s="210" t="str">
        <f t="shared" si="1"/>
        <v/>
      </c>
      <c r="M20" s="211" t="str">
        <f t="shared" si="2"/>
        <v>Goodbye</v>
      </c>
      <c r="N20" s="7"/>
      <c r="O20" s="64" t="s">
        <v>64</v>
      </c>
    </row>
    <row r="21" spans="2:16" ht="12.75" customHeight="1" x14ac:dyDescent="0.2">
      <c r="B21" s="56">
        <v>4</v>
      </c>
      <c r="C21" s="216"/>
      <c r="D21" s="216"/>
      <c r="E21" s="1"/>
      <c r="F21" s="76" t="str">
        <f t="shared" si="0"/>
        <v/>
      </c>
      <c r="G21" s="65"/>
      <c r="H21" s="68"/>
      <c r="I21" s="83"/>
      <c r="J21" s="130"/>
      <c r="K21" s="130"/>
      <c r="L21" s="210" t="str">
        <f t="shared" si="1"/>
        <v/>
      </c>
      <c r="M21" s="211" t="str">
        <f t="shared" si="2"/>
        <v>Goodbye</v>
      </c>
      <c r="N21" s="7"/>
      <c r="O21" s="64" t="s">
        <v>65</v>
      </c>
    </row>
    <row r="22" spans="2:16" ht="12.75" customHeight="1" x14ac:dyDescent="0.2">
      <c r="B22" s="56">
        <v>5</v>
      </c>
      <c r="C22" s="216"/>
      <c r="D22" s="216"/>
      <c r="E22" s="1"/>
      <c r="F22" s="76" t="str">
        <f t="shared" si="0"/>
        <v/>
      </c>
      <c r="G22" s="65"/>
      <c r="H22" s="68"/>
      <c r="I22" s="83"/>
      <c r="J22" s="77"/>
      <c r="K22" s="77"/>
      <c r="L22" s="210" t="str">
        <f t="shared" si="1"/>
        <v/>
      </c>
      <c r="M22" s="211" t="str">
        <f t="shared" si="2"/>
        <v>Goodbye</v>
      </c>
      <c r="N22" s="7"/>
      <c r="O22" s="64" t="s">
        <v>66</v>
      </c>
    </row>
    <row r="23" spans="2:16" ht="12.75" customHeight="1" x14ac:dyDescent="0.2">
      <c r="B23" s="56">
        <v>6</v>
      </c>
      <c r="C23" s="216"/>
      <c r="D23" s="216"/>
      <c r="E23" s="1"/>
      <c r="F23" s="76" t="str">
        <f t="shared" si="0"/>
        <v/>
      </c>
      <c r="G23" s="65"/>
      <c r="H23" s="68"/>
      <c r="I23" s="83"/>
      <c r="J23" s="77"/>
      <c r="K23" s="77"/>
      <c r="L23" s="210" t="str">
        <f t="shared" si="1"/>
        <v/>
      </c>
      <c r="M23" s="211" t="str">
        <f t="shared" si="2"/>
        <v>Goodbye</v>
      </c>
      <c r="N23" s="7"/>
      <c r="O23" s="64" t="s">
        <v>67</v>
      </c>
    </row>
    <row r="24" spans="2:16" ht="12.75" customHeight="1" x14ac:dyDescent="0.2">
      <c r="B24" s="56">
        <v>7</v>
      </c>
      <c r="C24" s="216"/>
      <c r="D24" s="216"/>
      <c r="E24" s="1"/>
      <c r="F24" s="76" t="str">
        <f t="shared" si="0"/>
        <v/>
      </c>
      <c r="G24" s="65"/>
      <c r="H24" s="68"/>
      <c r="I24" s="83"/>
      <c r="J24" s="77"/>
      <c r="K24" s="77"/>
      <c r="L24" s="210" t="str">
        <f t="shared" si="1"/>
        <v/>
      </c>
      <c r="M24" s="211" t="str">
        <f t="shared" si="2"/>
        <v>Goodbye</v>
      </c>
      <c r="N24" s="7"/>
      <c r="O24" s="64" t="s">
        <v>68</v>
      </c>
    </row>
    <row r="25" spans="2:16" ht="12.75" customHeight="1" x14ac:dyDescent="0.2">
      <c r="B25" s="56">
        <v>8</v>
      </c>
      <c r="C25" s="216"/>
      <c r="D25" s="216"/>
      <c r="E25" s="1"/>
      <c r="F25" s="76" t="str">
        <f t="shared" si="0"/>
        <v/>
      </c>
      <c r="G25" s="65"/>
      <c r="H25" s="68"/>
      <c r="I25" s="83"/>
      <c r="J25" s="77"/>
      <c r="K25" s="77"/>
      <c r="L25" s="210" t="str">
        <f t="shared" si="1"/>
        <v/>
      </c>
      <c r="M25" s="211" t="str">
        <f t="shared" si="2"/>
        <v>Goodbye</v>
      </c>
      <c r="N25" s="7"/>
      <c r="O25" s="64" t="s">
        <v>69</v>
      </c>
    </row>
    <row r="26" spans="2:16" ht="12.75" customHeight="1" x14ac:dyDescent="0.2">
      <c r="B26" s="56">
        <v>9</v>
      </c>
      <c r="C26" s="216"/>
      <c r="D26" s="216"/>
      <c r="E26" s="1"/>
      <c r="F26" s="76" t="str">
        <f t="shared" si="0"/>
        <v/>
      </c>
      <c r="G26" s="65"/>
      <c r="H26" s="68"/>
      <c r="I26" s="83"/>
      <c r="J26" s="77"/>
      <c r="K26" s="77"/>
      <c r="L26" s="210" t="str">
        <f t="shared" si="1"/>
        <v/>
      </c>
      <c r="M26" s="211" t="str">
        <f t="shared" si="2"/>
        <v>Goodbye</v>
      </c>
      <c r="N26" s="7"/>
      <c r="O26" s="64" t="s">
        <v>70</v>
      </c>
    </row>
    <row r="27" spans="2:16" ht="12.75" customHeight="1" x14ac:dyDescent="0.2">
      <c r="B27" s="56">
        <v>10</v>
      </c>
      <c r="C27" s="216"/>
      <c r="D27" s="216"/>
      <c r="E27" s="1"/>
      <c r="F27" s="76" t="str">
        <f t="shared" si="0"/>
        <v/>
      </c>
      <c r="G27" s="65"/>
      <c r="H27" s="68"/>
      <c r="I27" s="83"/>
      <c r="J27" s="77"/>
      <c r="K27" s="77"/>
      <c r="L27" s="210" t="str">
        <f t="shared" si="1"/>
        <v/>
      </c>
      <c r="M27" s="211" t="str">
        <f t="shared" si="2"/>
        <v>Goodbye</v>
      </c>
      <c r="N27" s="7"/>
      <c r="O27" s="64" t="s">
        <v>71</v>
      </c>
    </row>
    <row r="28" spans="2:16" ht="12.75" customHeight="1" x14ac:dyDescent="0.2">
      <c r="B28" s="56">
        <v>11</v>
      </c>
      <c r="C28" s="216"/>
      <c r="D28" s="216"/>
      <c r="E28" s="1"/>
      <c r="F28" s="76" t="str">
        <f t="shared" si="0"/>
        <v/>
      </c>
      <c r="G28" s="65"/>
      <c r="H28" s="68"/>
      <c r="I28" s="83"/>
      <c r="J28" s="77"/>
      <c r="K28" s="77"/>
      <c r="L28" s="210" t="str">
        <f t="shared" si="1"/>
        <v/>
      </c>
      <c r="M28" s="211" t="str">
        <f t="shared" si="2"/>
        <v>Goodbye</v>
      </c>
      <c r="N28" s="7"/>
      <c r="O28" s="64" t="s">
        <v>72</v>
      </c>
    </row>
    <row r="29" spans="2:16" ht="12.75" customHeight="1" x14ac:dyDescent="0.2">
      <c r="B29" s="56">
        <v>12</v>
      </c>
      <c r="C29" s="216"/>
      <c r="D29" s="216"/>
      <c r="E29" s="1"/>
      <c r="F29" s="76" t="str">
        <f t="shared" si="0"/>
        <v/>
      </c>
      <c r="G29" s="65"/>
      <c r="H29" s="68"/>
      <c r="I29" s="83"/>
      <c r="J29" s="77"/>
      <c r="K29" s="77"/>
      <c r="L29" s="210" t="str">
        <f t="shared" si="1"/>
        <v/>
      </c>
      <c r="M29" s="211" t="str">
        <f t="shared" si="2"/>
        <v>Goodbye</v>
      </c>
      <c r="N29" s="7"/>
      <c r="O29" s="64" t="s">
        <v>73</v>
      </c>
    </row>
    <row r="30" spans="2:16" ht="12.75" customHeight="1" x14ac:dyDescent="0.2">
      <c r="B30" s="56">
        <v>13</v>
      </c>
      <c r="C30" s="216"/>
      <c r="D30" s="216"/>
      <c r="E30" s="1"/>
      <c r="F30" s="76" t="str">
        <f t="shared" si="0"/>
        <v/>
      </c>
      <c r="G30" s="65"/>
      <c r="H30" s="68"/>
      <c r="I30" s="83"/>
      <c r="J30" s="77"/>
      <c r="K30" s="77"/>
      <c r="L30" s="210" t="str">
        <f t="shared" si="1"/>
        <v/>
      </c>
      <c r="M30" s="211" t="str">
        <f t="shared" si="2"/>
        <v>Goodbye</v>
      </c>
      <c r="N30" s="7"/>
      <c r="O30" s="64" t="s">
        <v>74</v>
      </c>
    </row>
    <row r="31" spans="2:16" ht="12.75" customHeight="1" x14ac:dyDescent="0.2">
      <c r="B31" s="56">
        <v>14</v>
      </c>
      <c r="C31" s="216"/>
      <c r="D31" s="216"/>
      <c r="E31" s="1"/>
      <c r="F31" s="76" t="str">
        <f t="shared" si="0"/>
        <v/>
      </c>
      <c r="G31" s="65"/>
      <c r="H31" s="68"/>
      <c r="I31" s="83"/>
      <c r="J31" s="77"/>
      <c r="K31" s="77"/>
      <c r="L31" s="210" t="str">
        <f t="shared" ref="L31:L47" si="3">IF(H31="","",IF(H31&gt;49999.99,"Complete Frontsheet, submit evidence","Retain Evidence in year-end file"))</f>
        <v/>
      </c>
      <c r="M31" s="211" t="str">
        <f t="shared" ref="M31:M47" si="4">IF(C31&gt;99999.99,"hello","Goodbye")</f>
        <v>Goodbye</v>
      </c>
      <c r="N31" s="7"/>
      <c r="O31" s="64" t="s">
        <v>75</v>
      </c>
    </row>
    <row r="32" spans="2:16" ht="12.75" customHeight="1" x14ac:dyDescent="0.2">
      <c r="B32" s="56">
        <v>15</v>
      </c>
      <c r="C32" s="216"/>
      <c r="D32" s="216"/>
      <c r="E32" s="1"/>
      <c r="F32" s="76" t="str">
        <f t="shared" si="0"/>
        <v/>
      </c>
      <c r="G32" s="65"/>
      <c r="H32" s="68"/>
      <c r="I32" s="83"/>
      <c r="J32" s="77"/>
      <c r="K32" s="77"/>
      <c r="L32" s="210" t="str">
        <f t="shared" si="3"/>
        <v/>
      </c>
      <c r="M32" s="211" t="str">
        <f t="shared" si="4"/>
        <v>Goodbye</v>
      </c>
      <c r="N32" s="7"/>
      <c r="O32" s="64" t="s">
        <v>76</v>
      </c>
    </row>
    <row r="33" spans="2:15" ht="12.75" customHeight="1" x14ac:dyDescent="0.2">
      <c r="B33" s="56">
        <v>16</v>
      </c>
      <c r="C33" s="216"/>
      <c r="D33" s="216"/>
      <c r="E33" s="1"/>
      <c r="F33" s="76" t="str">
        <f t="shared" si="0"/>
        <v/>
      </c>
      <c r="G33" s="65"/>
      <c r="H33" s="68"/>
      <c r="I33" s="83"/>
      <c r="J33" s="77"/>
      <c r="K33" s="77"/>
      <c r="L33" s="210" t="str">
        <f t="shared" si="3"/>
        <v/>
      </c>
      <c r="M33" s="211" t="str">
        <f t="shared" si="4"/>
        <v>Goodbye</v>
      </c>
      <c r="N33" s="7"/>
      <c r="O33" s="64" t="s">
        <v>77</v>
      </c>
    </row>
    <row r="34" spans="2:15" ht="12.75" customHeight="1" x14ac:dyDescent="0.2">
      <c r="B34" s="56">
        <v>17</v>
      </c>
      <c r="C34" s="216"/>
      <c r="D34" s="216"/>
      <c r="E34" s="1"/>
      <c r="F34" s="76" t="str">
        <f t="shared" si="0"/>
        <v/>
      </c>
      <c r="G34" s="65"/>
      <c r="H34" s="68"/>
      <c r="I34" s="83"/>
      <c r="J34" s="77"/>
      <c r="K34" s="77"/>
      <c r="L34" s="210" t="str">
        <f t="shared" si="3"/>
        <v/>
      </c>
      <c r="M34" s="211" t="str">
        <f t="shared" si="4"/>
        <v>Goodbye</v>
      </c>
      <c r="N34" s="7"/>
      <c r="O34" s="64" t="s">
        <v>78</v>
      </c>
    </row>
    <row r="35" spans="2:15" ht="12.75" customHeight="1" x14ac:dyDescent="0.2">
      <c r="B35" s="56">
        <v>18</v>
      </c>
      <c r="C35" s="216"/>
      <c r="D35" s="216"/>
      <c r="E35" s="1"/>
      <c r="F35" s="76" t="str">
        <f t="shared" si="0"/>
        <v/>
      </c>
      <c r="G35" s="65"/>
      <c r="H35" s="68"/>
      <c r="I35" s="83"/>
      <c r="J35" s="77"/>
      <c r="K35" s="77"/>
      <c r="L35" s="210" t="str">
        <f t="shared" si="3"/>
        <v/>
      </c>
      <c r="M35" s="211" t="str">
        <f t="shared" si="4"/>
        <v>Goodbye</v>
      </c>
      <c r="N35" s="7"/>
      <c r="O35" s="64" t="s">
        <v>79</v>
      </c>
    </row>
    <row r="36" spans="2:15" ht="12.75" customHeight="1" x14ac:dyDescent="0.2">
      <c r="B36" s="56">
        <v>19</v>
      </c>
      <c r="C36" s="216"/>
      <c r="D36" s="216"/>
      <c r="E36" s="1"/>
      <c r="F36" s="76" t="str">
        <f t="shared" si="0"/>
        <v/>
      </c>
      <c r="G36" s="65"/>
      <c r="H36" s="68"/>
      <c r="I36" s="83"/>
      <c r="J36" s="77"/>
      <c r="K36" s="77"/>
      <c r="L36" s="210" t="str">
        <f t="shared" si="3"/>
        <v/>
      </c>
      <c r="M36" s="211" t="str">
        <f t="shared" si="4"/>
        <v>Goodbye</v>
      </c>
      <c r="N36" s="7"/>
      <c r="O36" s="64" t="s">
        <v>80</v>
      </c>
    </row>
    <row r="37" spans="2:15" ht="12.75" customHeight="1" x14ac:dyDescent="0.2">
      <c r="B37" s="56">
        <v>20</v>
      </c>
      <c r="C37" s="216"/>
      <c r="D37" s="216"/>
      <c r="E37" s="1"/>
      <c r="F37" s="76" t="str">
        <f t="shared" si="0"/>
        <v/>
      </c>
      <c r="G37" s="65"/>
      <c r="H37" s="68"/>
      <c r="I37" s="83"/>
      <c r="J37" s="77"/>
      <c r="K37" s="77"/>
      <c r="L37" s="210" t="str">
        <f t="shared" si="3"/>
        <v/>
      </c>
      <c r="M37" s="211" t="str">
        <f t="shared" si="4"/>
        <v>Goodbye</v>
      </c>
      <c r="N37" s="7"/>
      <c r="O37" s="64" t="s">
        <v>81</v>
      </c>
    </row>
    <row r="38" spans="2:15" ht="12.75" customHeight="1" x14ac:dyDescent="0.2">
      <c r="B38" s="56">
        <v>21</v>
      </c>
      <c r="C38" s="216"/>
      <c r="D38" s="216"/>
      <c r="E38" s="1"/>
      <c r="F38" s="76" t="str">
        <f t="shared" si="0"/>
        <v/>
      </c>
      <c r="G38" s="65"/>
      <c r="H38" s="68"/>
      <c r="I38" s="83"/>
      <c r="J38" s="77"/>
      <c r="K38" s="77"/>
      <c r="L38" s="210" t="str">
        <f t="shared" si="3"/>
        <v/>
      </c>
      <c r="M38" s="211" t="str">
        <f t="shared" si="4"/>
        <v>Goodbye</v>
      </c>
      <c r="N38" s="7"/>
      <c r="O38" s="64" t="s">
        <v>82</v>
      </c>
    </row>
    <row r="39" spans="2:15" ht="12.75" customHeight="1" x14ac:dyDescent="0.2">
      <c r="B39" s="56">
        <v>22</v>
      </c>
      <c r="C39" s="216"/>
      <c r="D39" s="216"/>
      <c r="E39" s="1"/>
      <c r="F39" s="76" t="str">
        <f t="shared" si="0"/>
        <v/>
      </c>
      <c r="G39" s="65"/>
      <c r="H39" s="68"/>
      <c r="I39" s="83"/>
      <c r="J39" s="77"/>
      <c r="K39" s="77"/>
      <c r="L39" s="210" t="str">
        <f t="shared" si="3"/>
        <v/>
      </c>
      <c r="M39" s="211" t="str">
        <f t="shared" si="4"/>
        <v>Goodbye</v>
      </c>
      <c r="N39" s="7"/>
      <c r="O39" s="64" t="s">
        <v>83</v>
      </c>
    </row>
    <row r="40" spans="2:15" ht="12.75" customHeight="1" x14ac:dyDescent="0.2">
      <c r="B40" s="56">
        <v>23</v>
      </c>
      <c r="C40" s="216"/>
      <c r="D40" s="216"/>
      <c r="E40" s="1"/>
      <c r="F40" s="76" t="str">
        <f t="shared" si="0"/>
        <v/>
      </c>
      <c r="G40" s="65"/>
      <c r="H40" s="68"/>
      <c r="I40" s="83"/>
      <c r="J40" s="77"/>
      <c r="K40" s="77"/>
      <c r="L40" s="210" t="str">
        <f t="shared" si="3"/>
        <v/>
      </c>
      <c r="M40" s="211" t="str">
        <f t="shared" si="4"/>
        <v>Goodbye</v>
      </c>
      <c r="N40" s="7"/>
      <c r="O40" s="64" t="s">
        <v>84</v>
      </c>
    </row>
    <row r="41" spans="2:15" ht="12.75" customHeight="1" x14ac:dyDescent="0.2">
      <c r="B41" s="56">
        <v>24</v>
      </c>
      <c r="C41" s="216"/>
      <c r="D41" s="216"/>
      <c r="E41" s="1"/>
      <c r="F41" s="76" t="str">
        <f t="shared" si="0"/>
        <v/>
      </c>
      <c r="G41" s="65"/>
      <c r="H41" s="68"/>
      <c r="I41" s="83"/>
      <c r="J41" s="77"/>
      <c r="K41" s="77"/>
      <c r="L41" s="210" t="str">
        <f t="shared" si="3"/>
        <v/>
      </c>
      <c r="M41" s="211" t="str">
        <f t="shared" si="4"/>
        <v>Goodbye</v>
      </c>
      <c r="N41" s="7"/>
      <c r="O41" s="64" t="s">
        <v>85</v>
      </c>
    </row>
    <row r="42" spans="2:15" ht="12.75" customHeight="1" x14ac:dyDescent="0.2">
      <c r="B42" s="56">
        <v>25</v>
      </c>
      <c r="C42" s="216"/>
      <c r="D42" s="216"/>
      <c r="E42" s="1"/>
      <c r="F42" s="76" t="str">
        <f t="shared" si="0"/>
        <v/>
      </c>
      <c r="G42" s="65"/>
      <c r="H42" s="68"/>
      <c r="I42" s="83"/>
      <c r="J42" s="77"/>
      <c r="K42" s="77"/>
      <c r="L42" s="210" t="str">
        <f t="shared" si="3"/>
        <v/>
      </c>
      <c r="M42" s="211" t="str">
        <f t="shared" si="4"/>
        <v>Goodbye</v>
      </c>
      <c r="N42" s="7"/>
      <c r="O42" s="64" t="s">
        <v>86</v>
      </c>
    </row>
    <row r="43" spans="2:15" ht="12.75" customHeight="1" x14ac:dyDescent="0.2">
      <c r="B43" s="56">
        <v>26</v>
      </c>
      <c r="C43" s="216"/>
      <c r="D43" s="216"/>
      <c r="E43" s="1"/>
      <c r="F43" s="76" t="str">
        <f t="shared" si="0"/>
        <v/>
      </c>
      <c r="G43" s="65"/>
      <c r="H43" s="68"/>
      <c r="I43" s="83"/>
      <c r="J43" s="77"/>
      <c r="K43" s="77"/>
      <c r="L43" s="210" t="str">
        <f t="shared" si="3"/>
        <v/>
      </c>
      <c r="M43" s="211" t="str">
        <f t="shared" si="4"/>
        <v>Goodbye</v>
      </c>
      <c r="N43" s="7"/>
      <c r="O43" s="64" t="s">
        <v>87</v>
      </c>
    </row>
    <row r="44" spans="2:15" ht="12.75" customHeight="1" x14ac:dyDescent="0.2">
      <c r="B44" s="56">
        <v>27</v>
      </c>
      <c r="C44" s="216"/>
      <c r="D44" s="216"/>
      <c r="E44" s="1"/>
      <c r="F44" s="76" t="str">
        <f t="shared" si="0"/>
        <v/>
      </c>
      <c r="G44" s="65"/>
      <c r="H44" s="68"/>
      <c r="I44" s="83"/>
      <c r="J44" s="77"/>
      <c r="K44" s="77"/>
      <c r="L44" s="210" t="str">
        <f t="shared" si="3"/>
        <v/>
      </c>
      <c r="M44" s="211" t="str">
        <f t="shared" si="4"/>
        <v>Goodbye</v>
      </c>
      <c r="N44" s="7"/>
      <c r="O44" s="64" t="s">
        <v>88</v>
      </c>
    </row>
    <row r="45" spans="2:15" ht="12.75" customHeight="1" x14ac:dyDescent="0.2">
      <c r="B45" s="56">
        <v>28</v>
      </c>
      <c r="C45" s="216"/>
      <c r="D45" s="216"/>
      <c r="E45" s="1"/>
      <c r="F45" s="76" t="str">
        <f t="shared" si="0"/>
        <v/>
      </c>
      <c r="G45" s="65"/>
      <c r="H45" s="68"/>
      <c r="I45" s="83"/>
      <c r="J45" s="77"/>
      <c r="K45" s="77"/>
      <c r="L45" s="210" t="str">
        <f t="shared" si="3"/>
        <v/>
      </c>
      <c r="M45" s="211" t="str">
        <f t="shared" si="4"/>
        <v>Goodbye</v>
      </c>
      <c r="N45" s="7"/>
      <c r="O45" s="64" t="s">
        <v>89</v>
      </c>
    </row>
    <row r="46" spans="2:15" ht="12.75" customHeight="1" x14ac:dyDescent="0.2">
      <c r="B46" s="56">
        <v>29</v>
      </c>
      <c r="C46" s="216"/>
      <c r="D46" s="216"/>
      <c r="E46" s="1"/>
      <c r="F46" s="76" t="str">
        <f t="shared" si="0"/>
        <v/>
      </c>
      <c r="G46" s="65"/>
      <c r="H46" s="68"/>
      <c r="I46" s="83"/>
      <c r="J46" s="77"/>
      <c r="K46" s="77"/>
      <c r="L46" s="210" t="str">
        <f t="shared" si="3"/>
        <v/>
      </c>
      <c r="M46" s="211" t="str">
        <f t="shared" si="4"/>
        <v>Goodbye</v>
      </c>
      <c r="N46" s="7"/>
      <c r="O46" s="64" t="s">
        <v>90</v>
      </c>
    </row>
    <row r="47" spans="2:15" ht="12.75" customHeight="1" thickBot="1" x14ac:dyDescent="0.25">
      <c r="B47" s="56">
        <v>30</v>
      </c>
      <c r="C47" s="216"/>
      <c r="D47" s="216"/>
      <c r="E47" s="1"/>
      <c r="F47" s="76" t="str">
        <f t="shared" si="0"/>
        <v/>
      </c>
      <c r="G47" s="65"/>
      <c r="H47" s="68"/>
      <c r="I47" s="84"/>
      <c r="J47" s="77"/>
      <c r="K47" s="77"/>
      <c r="L47" s="210" t="str">
        <f t="shared" si="3"/>
        <v/>
      </c>
      <c r="M47" s="211" t="str">
        <f t="shared" si="4"/>
        <v>Goodbye</v>
      </c>
      <c r="N47" s="7"/>
      <c r="O47" s="64" t="s">
        <v>91</v>
      </c>
    </row>
    <row r="48" spans="2:15" ht="13.5" thickBot="1" x14ac:dyDescent="0.25">
      <c r="B48" s="41"/>
      <c r="C48" s="20"/>
      <c r="D48" s="20"/>
      <c r="E48" s="20"/>
      <c r="F48" s="29" t="s">
        <v>19</v>
      </c>
      <c r="G48" s="67"/>
      <c r="H48" s="66">
        <f>SUM(H18:H47)</f>
        <v>0</v>
      </c>
      <c r="I48" s="74"/>
      <c r="J48" s="74"/>
      <c r="K48" s="74"/>
      <c r="L48" s="20"/>
      <c r="M48" s="42"/>
      <c r="O48" s="64" t="s">
        <v>92</v>
      </c>
    </row>
    <row r="49" spans="2:15" x14ac:dyDescent="0.2">
      <c r="B49" s="38">
        <v>4</v>
      </c>
      <c r="C49" s="21" t="s">
        <v>4</v>
      </c>
      <c r="D49" s="22"/>
      <c r="E49" s="22"/>
      <c r="F49" s="22"/>
      <c r="G49" s="22"/>
      <c r="H49" s="22"/>
      <c r="I49" s="22"/>
      <c r="J49" s="22"/>
      <c r="K49" s="22"/>
      <c r="L49" s="22"/>
      <c r="M49" s="43"/>
      <c r="O49" s="64" t="s">
        <v>94</v>
      </c>
    </row>
    <row r="50" spans="2:15" ht="8.25" customHeight="1" x14ac:dyDescent="0.2">
      <c r="B50" s="37"/>
      <c r="M50" s="44"/>
      <c r="O50" s="64" t="s">
        <v>96</v>
      </c>
    </row>
    <row r="51" spans="2:15" x14ac:dyDescent="0.2">
      <c r="B51" s="37"/>
      <c r="C51" s="157" t="s">
        <v>676</v>
      </c>
      <c r="M51" s="44"/>
      <c r="O51" s="64" t="s">
        <v>98</v>
      </c>
    </row>
    <row r="52" spans="2:15" ht="15.75" customHeight="1" x14ac:dyDescent="0.2">
      <c r="B52" s="45"/>
      <c r="C52" s="158" t="s">
        <v>686</v>
      </c>
      <c r="M52" s="44"/>
      <c r="O52" s="64" t="s">
        <v>99</v>
      </c>
    </row>
    <row r="53" spans="2:15" ht="15.75" customHeight="1" thickBot="1" x14ac:dyDescent="0.25">
      <c r="B53" s="45"/>
      <c r="C53" s="8"/>
      <c r="M53" s="44"/>
      <c r="O53" s="64" t="s">
        <v>100</v>
      </c>
    </row>
    <row r="54" spans="2:15" ht="13.5" thickBot="1" x14ac:dyDescent="0.25">
      <c r="B54" s="45"/>
      <c r="G54" s="30" t="s">
        <v>15</v>
      </c>
      <c r="H54" s="207"/>
      <c r="I54" s="208"/>
      <c r="K54" s="79"/>
      <c r="M54" s="44"/>
      <c r="O54" s="64" t="s">
        <v>101</v>
      </c>
    </row>
    <row r="55" spans="2:15" ht="13.5" thickBot="1" x14ac:dyDescent="0.25">
      <c r="B55" s="45"/>
      <c r="G55" s="30" t="s">
        <v>27</v>
      </c>
      <c r="H55" s="207"/>
      <c r="I55" s="208"/>
      <c r="K55" s="79"/>
      <c r="M55" s="44"/>
      <c r="O55" s="64" t="s">
        <v>102</v>
      </c>
    </row>
    <row r="56" spans="2:15" ht="13.5" thickBot="1" x14ac:dyDescent="0.25">
      <c r="B56" s="45"/>
      <c r="G56" s="30" t="s">
        <v>28</v>
      </c>
      <c r="H56" s="214" t="e">
        <f>VLOOKUP(H57,Schools!A2:C199,3,FALSE)</f>
        <v>#N/A</v>
      </c>
      <c r="I56" s="215"/>
      <c r="K56" s="79"/>
      <c r="M56" s="44"/>
      <c r="O56" s="64" t="s">
        <v>103</v>
      </c>
    </row>
    <row r="57" spans="2:15" ht="13.5" customHeight="1" thickBot="1" x14ac:dyDescent="0.25">
      <c r="B57" s="45"/>
      <c r="G57" s="30" t="s">
        <v>29</v>
      </c>
      <c r="H57" s="212">
        <f>H12</f>
        <v>0</v>
      </c>
      <c r="I57" s="213"/>
      <c r="J57" s="125"/>
      <c r="K57" s="209" t="s">
        <v>267</v>
      </c>
      <c r="L57" s="209"/>
      <c r="M57" s="44"/>
      <c r="O57" s="64" t="s">
        <v>104</v>
      </c>
    </row>
    <row r="58" spans="2:15" ht="13.5" customHeight="1" thickBot="1" x14ac:dyDescent="0.25">
      <c r="B58" s="37"/>
      <c r="G58" s="30" t="s">
        <v>16</v>
      </c>
      <c r="H58" s="207"/>
      <c r="I58" s="208"/>
      <c r="J58" s="125"/>
      <c r="K58" s="209"/>
      <c r="L58" s="209"/>
      <c r="M58" s="44"/>
      <c r="O58" s="64" t="s">
        <v>105</v>
      </c>
    </row>
    <row r="59" spans="2:15" ht="13.5" thickBot="1" x14ac:dyDescent="0.25">
      <c r="B59" s="37"/>
      <c r="G59" s="30" t="s">
        <v>14</v>
      </c>
      <c r="H59" s="207"/>
      <c r="I59" s="208"/>
      <c r="K59" s="79"/>
      <c r="M59" s="44"/>
      <c r="O59" s="64" t="s">
        <v>106</v>
      </c>
    </row>
    <row r="60" spans="2:15" x14ac:dyDescent="0.2">
      <c r="B60" s="37"/>
      <c r="M60" s="44"/>
      <c r="O60" s="64" t="s">
        <v>246</v>
      </c>
    </row>
    <row r="61" spans="2:15" ht="12" customHeight="1" x14ac:dyDescent="0.2">
      <c r="B61" s="38">
        <v>5</v>
      </c>
      <c r="C61" s="21" t="s">
        <v>5</v>
      </c>
      <c r="D61" s="22"/>
      <c r="E61" s="22"/>
      <c r="F61" s="22"/>
      <c r="G61" s="22"/>
      <c r="H61" s="22"/>
      <c r="I61" s="22"/>
      <c r="J61" s="22"/>
      <c r="K61" s="22"/>
      <c r="L61" s="31"/>
      <c r="M61" s="46"/>
      <c r="O61" s="64" t="s">
        <v>107</v>
      </c>
    </row>
    <row r="62" spans="2:15" x14ac:dyDescent="0.2">
      <c r="B62" s="37"/>
      <c r="C62" s="18"/>
      <c r="D62" s="18"/>
      <c r="E62" s="18"/>
      <c r="F62" s="18"/>
      <c r="G62" s="18"/>
      <c r="H62" s="30"/>
      <c r="J62" s="58" t="s">
        <v>681</v>
      </c>
      <c r="K62" s="58"/>
      <c r="M62" s="47"/>
      <c r="O62" s="64" t="s">
        <v>108</v>
      </c>
    </row>
    <row r="63" spans="2:15" x14ac:dyDescent="0.2">
      <c r="B63" s="37"/>
      <c r="C63" s="17"/>
      <c r="D63" s="158" t="s">
        <v>677</v>
      </c>
      <c r="E63" s="159"/>
      <c r="F63" s="159"/>
      <c r="G63" s="159"/>
      <c r="H63" s="160" t="s">
        <v>678</v>
      </c>
      <c r="I63" s="161"/>
      <c r="J63" s="163" t="s">
        <v>679</v>
      </c>
      <c r="K63" s="58"/>
      <c r="M63" s="47"/>
      <c r="O63" s="64" t="s">
        <v>109</v>
      </c>
    </row>
    <row r="64" spans="2:15" x14ac:dyDescent="0.2">
      <c r="B64" s="37"/>
      <c r="C64" s="18"/>
      <c r="D64" s="159"/>
      <c r="E64" s="159"/>
      <c r="F64" s="159"/>
      <c r="G64" s="159"/>
      <c r="H64" s="162"/>
      <c r="I64" s="161"/>
      <c r="J64" s="163" t="s">
        <v>680</v>
      </c>
      <c r="K64" s="30"/>
      <c r="L64" s="11"/>
      <c r="M64" s="47"/>
      <c r="O64" s="64" t="s">
        <v>110</v>
      </c>
    </row>
    <row r="65" spans="2:15" x14ac:dyDescent="0.2">
      <c r="B65" s="38">
        <v>6</v>
      </c>
      <c r="C65" s="21" t="s">
        <v>270</v>
      </c>
      <c r="D65" s="22"/>
      <c r="E65" s="22"/>
      <c r="F65" s="22"/>
      <c r="G65" s="22"/>
      <c r="H65" s="22"/>
      <c r="I65" s="22"/>
      <c r="J65" s="22"/>
      <c r="K65" s="22"/>
      <c r="L65" s="22"/>
      <c r="M65" s="43"/>
      <c r="O65" s="64" t="s">
        <v>111</v>
      </c>
    </row>
    <row r="66" spans="2:15" ht="13.5" thickBot="1" x14ac:dyDescent="0.25">
      <c r="B66" s="48"/>
      <c r="C66" s="6"/>
      <c r="D66" s="7"/>
      <c r="E66" s="7"/>
      <c r="F66" s="7"/>
      <c r="G66" s="7"/>
      <c r="H66" s="7"/>
      <c r="I66" s="7"/>
      <c r="J66" s="7"/>
      <c r="K66" s="7"/>
      <c r="L66" s="7"/>
      <c r="M66" s="49"/>
      <c r="O66" s="64" t="s">
        <v>112</v>
      </c>
    </row>
    <row r="67" spans="2:15" ht="13.5" thickBot="1" x14ac:dyDescent="0.25">
      <c r="B67" s="48"/>
      <c r="C67" s="6"/>
      <c r="D67" s="7"/>
      <c r="E67" s="7"/>
      <c r="G67" s="34" t="s">
        <v>13</v>
      </c>
      <c r="H67" s="32"/>
      <c r="I67" s="32"/>
      <c r="J67" s="142" t="s">
        <v>15</v>
      </c>
      <c r="K67" s="80"/>
      <c r="M67" s="50"/>
      <c r="O67" s="64" t="s">
        <v>113</v>
      </c>
    </row>
    <row r="68" spans="2:15" ht="13.5" thickBot="1" x14ac:dyDescent="0.25">
      <c r="B68" s="37"/>
      <c r="C68" s="6"/>
      <c r="D68" s="9"/>
      <c r="E68" s="9"/>
      <c r="G68" s="30" t="s">
        <v>12</v>
      </c>
      <c r="H68" s="32"/>
      <c r="I68" s="32"/>
      <c r="J68" s="142" t="s">
        <v>15</v>
      </c>
      <c r="K68" s="80"/>
      <c r="M68" s="50"/>
      <c r="O68" s="64" t="s">
        <v>114</v>
      </c>
    </row>
    <row r="69" spans="2:15" ht="13.5" thickBot="1" x14ac:dyDescent="0.25">
      <c r="B69" s="48"/>
      <c r="C69" s="6"/>
      <c r="D69" s="7"/>
      <c r="E69" s="7"/>
      <c r="G69" s="30" t="s">
        <v>14</v>
      </c>
      <c r="H69" s="33"/>
      <c r="I69" s="75"/>
      <c r="J69" s="142" t="s">
        <v>673</v>
      </c>
      <c r="K69" s="81"/>
      <c r="M69" s="50"/>
      <c r="O69" s="64" t="s">
        <v>117</v>
      </c>
    </row>
    <row r="70" spans="2:15" ht="13.5" thickBot="1" x14ac:dyDescent="0.25">
      <c r="B70" s="48"/>
      <c r="C70" s="6"/>
      <c r="D70" s="7"/>
      <c r="E70" s="7"/>
      <c r="G70" s="30" t="s">
        <v>18</v>
      </c>
      <c r="H70" s="126">
        <v>23</v>
      </c>
      <c r="I70" s="206" t="s">
        <v>744</v>
      </c>
      <c r="J70" s="142" t="s">
        <v>674</v>
      </c>
      <c r="K70" s="82"/>
      <c r="M70" s="49"/>
      <c r="O70" s="64" t="s">
        <v>119</v>
      </c>
    </row>
    <row r="71" spans="2:15" ht="13.5" thickBot="1" x14ac:dyDescent="0.25">
      <c r="B71" s="51"/>
      <c r="C71" s="52"/>
      <c r="D71" s="53"/>
      <c r="E71" s="53"/>
      <c r="F71" s="53"/>
      <c r="G71" s="53"/>
      <c r="H71" s="53"/>
      <c r="I71" s="53"/>
      <c r="J71" s="53"/>
      <c r="K71" s="53"/>
      <c r="L71" s="54"/>
      <c r="M71" s="55"/>
      <c r="O71" s="64" t="s">
        <v>121</v>
      </c>
    </row>
    <row r="72" spans="2:15" ht="13.5" thickTop="1" x14ac:dyDescent="0.2">
      <c r="B72" s="5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O72" s="64" t="s">
        <v>123</v>
      </c>
    </row>
    <row r="73" spans="2:15" x14ac:dyDescent="0.2">
      <c r="B73" s="5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O73" s="64" t="s">
        <v>125</v>
      </c>
    </row>
    <row r="74" spans="2:15" x14ac:dyDescent="0.2">
      <c r="B74" s="5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O74" s="64" t="s">
        <v>126</v>
      </c>
    </row>
    <row r="75" spans="2:15" x14ac:dyDescent="0.2">
      <c r="B75" s="5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O75" s="64" t="s">
        <v>127</v>
      </c>
    </row>
    <row r="76" spans="2:15" x14ac:dyDescent="0.2">
      <c r="B76" s="5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O76" s="64" t="s">
        <v>128</v>
      </c>
    </row>
    <row r="77" spans="2:15" x14ac:dyDescent="0.2">
      <c r="B77" s="5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O77" s="64" t="s">
        <v>130</v>
      </c>
    </row>
    <row r="78" spans="2:15" x14ac:dyDescent="0.2">
      <c r="B78" s="5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O78" s="64" t="s">
        <v>131</v>
      </c>
    </row>
    <row r="79" spans="2:15" x14ac:dyDescent="0.2">
      <c r="O79" s="64" t="s">
        <v>132</v>
      </c>
    </row>
    <row r="80" spans="2:15" x14ac:dyDescent="0.2">
      <c r="O80" s="64" t="s">
        <v>133</v>
      </c>
    </row>
    <row r="81" spans="3:15" hidden="1" x14ac:dyDescent="0.2">
      <c r="C81" t="s">
        <v>0</v>
      </c>
      <c r="E81" t="s">
        <v>20</v>
      </c>
      <c r="H81" t="s">
        <v>6</v>
      </c>
      <c r="O81" s="64" t="s">
        <v>135</v>
      </c>
    </row>
    <row r="82" spans="3:15" hidden="1" x14ac:dyDescent="0.2">
      <c r="C82" t="s">
        <v>1</v>
      </c>
      <c r="E82" t="s">
        <v>21</v>
      </c>
      <c r="H82" t="s">
        <v>7</v>
      </c>
      <c r="O82" s="64" t="s">
        <v>136</v>
      </c>
    </row>
    <row r="83" spans="3:15" hidden="1" x14ac:dyDescent="0.2">
      <c r="H83" t="s">
        <v>8</v>
      </c>
      <c r="O83" s="64" t="s">
        <v>137</v>
      </c>
    </row>
    <row r="84" spans="3:15" hidden="1" x14ac:dyDescent="0.2">
      <c r="H84" t="s">
        <v>9</v>
      </c>
      <c r="O84" s="64" t="s">
        <v>138</v>
      </c>
    </row>
    <row r="85" spans="3:15" hidden="1" x14ac:dyDescent="0.2">
      <c r="H85" t="s">
        <v>10</v>
      </c>
      <c r="O85" s="64" t="s">
        <v>140</v>
      </c>
    </row>
    <row r="86" spans="3:15" hidden="1" x14ac:dyDescent="0.2">
      <c r="H86" t="s">
        <v>11</v>
      </c>
      <c r="O86" s="64" t="s">
        <v>141</v>
      </c>
    </row>
    <row r="87" spans="3:15" hidden="1" x14ac:dyDescent="0.2">
      <c r="O87" s="64" t="s">
        <v>142</v>
      </c>
    </row>
    <row r="88" spans="3:15" x14ac:dyDescent="0.2">
      <c r="O88" s="64" t="s">
        <v>143</v>
      </c>
    </row>
    <row r="89" spans="3:15" x14ac:dyDescent="0.2">
      <c r="O89" s="64" t="s">
        <v>145</v>
      </c>
    </row>
    <row r="90" spans="3:15" x14ac:dyDescent="0.2">
      <c r="O90" s="64" t="s">
        <v>146</v>
      </c>
    </row>
    <row r="91" spans="3:15" x14ac:dyDescent="0.2">
      <c r="O91" s="64" t="s">
        <v>147</v>
      </c>
    </row>
    <row r="92" spans="3:15" x14ac:dyDescent="0.2">
      <c r="O92" s="64" t="s">
        <v>148</v>
      </c>
    </row>
    <row r="93" spans="3:15" x14ac:dyDescent="0.2">
      <c r="O93" s="64" t="s">
        <v>150</v>
      </c>
    </row>
    <row r="94" spans="3:15" x14ac:dyDescent="0.2">
      <c r="O94" s="64" t="s">
        <v>151</v>
      </c>
    </row>
    <row r="95" spans="3:15" x14ac:dyDescent="0.2">
      <c r="O95" s="64" t="s">
        <v>152</v>
      </c>
    </row>
    <row r="96" spans="3:15" x14ac:dyDescent="0.2">
      <c r="O96" s="64" t="s">
        <v>153</v>
      </c>
    </row>
    <row r="97" spans="15:15" x14ac:dyDescent="0.2">
      <c r="O97" s="64" t="s">
        <v>155</v>
      </c>
    </row>
    <row r="98" spans="15:15" x14ac:dyDescent="0.2">
      <c r="O98" s="64" t="s">
        <v>156</v>
      </c>
    </row>
    <row r="99" spans="15:15" x14ac:dyDescent="0.2">
      <c r="O99" s="64" t="s">
        <v>157</v>
      </c>
    </row>
    <row r="100" spans="15:15" x14ac:dyDescent="0.2">
      <c r="O100" s="64" t="s">
        <v>158</v>
      </c>
    </row>
    <row r="101" spans="15:15" x14ac:dyDescent="0.2">
      <c r="O101" s="64" t="s">
        <v>160</v>
      </c>
    </row>
    <row r="102" spans="15:15" x14ac:dyDescent="0.2">
      <c r="O102" s="64" t="s">
        <v>161</v>
      </c>
    </row>
    <row r="103" spans="15:15" x14ac:dyDescent="0.2">
      <c r="O103" s="64" t="s">
        <v>162</v>
      </c>
    </row>
    <row r="104" spans="15:15" x14ac:dyDescent="0.2">
      <c r="O104" s="64" t="s">
        <v>163</v>
      </c>
    </row>
    <row r="105" spans="15:15" x14ac:dyDescent="0.2">
      <c r="O105" s="64" t="s">
        <v>165</v>
      </c>
    </row>
    <row r="106" spans="15:15" x14ac:dyDescent="0.2">
      <c r="O106" s="64" t="s">
        <v>166</v>
      </c>
    </row>
    <row r="107" spans="15:15" x14ac:dyDescent="0.2">
      <c r="O107" s="64" t="s">
        <v>167</v>
      </c>
    </row>
    <row r="108" spans="15:15" x14ac:dyDescent="0.2">
      <c r="O108" s="64" t="s">
        <v>168</v>
      </c>
    </row>
    <row r="109" spans="15:15" x14ac:dyDescent="0.2">
      <c r="O109" s="64" t="s">
        <v>170</v>
      </c>
    </row>
    <row r="110" spans="15:15" x14ac:dyDescent="0.2">
      <c r="O110" s="64" t="s">
        <v>171</v>
      </c>
    </row>
    <row r="111" spans="15:15" x14ac:dyDescent="0.2">
      <c r="O111" s="64" t="s">
        <v>172</v>
      </c>
    </row>
    <row r="112" spans="15:15" x14ac:dyDescent="0.2">
      <c r="O112" s="64" t="s">
        <v>173</v>
      </c>
    </row>
    <row r="113" spans="15:15" x14ac:dyDescent="0.2">
      <c r="O113" s="64" t="s">
        <v>174</v>
      </c>
    </row>
    <row r="114" spans="15:15" x14ac:dyDescent="0.2">
      <c r="O114" s="64" t="s">
        <v>175</v>
      </c>
    </row>
    <row r="115" spans="15:15" x14ac:dyDescent="0.2">
      <c r="O115" s="64" t="s">
        <v>176</v>
      </c>
    </row>
    <row r="116" spans="15:15" x14ac:dyDescent="0.2">
      <c r="O116" s="64" t="s">
        <v>177</v>
      </c>
    </row>
    <row r="117" spans="15:15" x14ac:dyDescent="0.2">
      <c r="O117" s="64" t="s">
        <v>179</v>
      </c>
    </row>
    <row r="118" spans="15:15" x14ac:dyDescent="0.2">
      <c r="O118" s="64" t="s">
        <v>180</v>
      </c>
    </row>
    <row r="119" spans="15:15" x14ac:dyDescent="0.2">
      <c r="O119" s="64" t="s">
        <v>181</v>
      </c>
    </row>
    <row r="120" spans="15:15" x14ac:dyDescent="0.2">
      <c r="O120" s="64" t="s">
        <v>182</v>
      </c>
    </row>
    <row r="121" spans="15:15" x14ac:dyDescent="0.2">
      <c r="O121" s="64" t="s">
        <v>184</v>
      </c>
    </row>
    <row r="122" spans="15:15" x14ac:dyDescent="0.2">
      <c r="O122" s="64" t="s">
        <v>185</v>
      </c>
    </row>
    <row r="123" spans="15:15" x14ac:dyDescent="0.2">
      <c r="O123" s="64" t="s">
        <v>186</v>
      </c>
    </row>
    <row r="124" spans="15:15" x14ac:dyDescent="0.2">
      <c r="O124" s="64" t="s">
        <v>187</v>
      </c>
    </row>
    <row r="125" spans="15:15" x14ac:dyDescent="0.2">
      <c r="O125" s="64" t="s">
        <v>189</v>
      </c>
    </row>
    <row r="126" spans="15:15" x14ac:dyDescent="0.2">
      <c r="O126" s="64" t="s">
        <v>190</v>
      </c>
    </row>
    <row r="127" spans="15:15" x14ac:dyDescent="0.2">
      <c r="O127" s="64" t="s">
        <v>191</v>
      </c>
    </row>
    <row r="128" spans="15:15" x14ac:dyDescent="0.2">
      <c r="O128" s="64" t="s">
        <v>192</v>
      </c>
    </row>
    <row r="129" spans="15:15" x14ac:dyDescent="0.2">
      <c r="O129" s="64" t="s">
        <v>194</v>
      </c>
    </row>
    <row r="130" spans="15:15" x14ac:dyDescent="0.2">
      <c r="O130" s="64" t="s">
        <v>195</v>
      </c>
    </row>
    <row r="131" spans="15:15" x14ac:dyDescent="0.2">
      <c r="O131" s="64" t="s">
        <v>196</v>
      </c>
    </row>
    <row r="132" spans="15:15" x14ac:dyDescent="0.2">
      <c r="O132" s="64" t="s">
        <v>197</v>
      </c>
    </row>
    <row r="133" spans="15:15" x14ac:dyDescent="0.2">
      <c r="O133" s="64" t="s">
        <v>199</v>
      </c>
    </row>
    <row r="134" spans="15:15" x14ac:dyDescent="0.2">
      <c r="O134" s="64" t="s">
        <v>200</v>
      </c>
    </row>
    <row r="135" spans="15:15" x14ac:dyDescent="0.2">
      <c r="O135" s="64" t="s">
        <v>201</v>
      </c>
    </row>
    <row r="136" spans="15:15" x14ac:dyDescent="0.2">
      <c r="O136" s="64" t="s">
        <v>202</v>
      </c>
    </row>
    <row r="137" spans="15:15" x14ac:dyDescent="0.2">
      <c r="O137" s="64" t="s">
        <v>204</v>
      </c>
    </row>
    <row r="138" spans="15:15" x14ac:dyDescent="0.2">
      <c r="O138" s="64" t="s">
        <v>205</v>
      </c>
    </row>
    <row r="139" spans="15:15" x14ac:dyDescent="0.2">
      <c r="O139" s="64" t="s">
        <v>206</v>
      </c>
    </row>
    <row r="140" spans="15:15" x14ac:dyDescent="0.2">
      <c r="O140" s="64" t="s">
        <v>207</v>
      </c>
    </row>
    <row r="141" spans="15:15" x14ac:dyDescent="0.2">
      <c r="O141" s="64" t="s">
        <v>209</v>
      </c>
    </row>
    <row r="142" spans="15:15" x14ac:dyDescent="0.2">
      <c r="O142" s="64" t="s">
        <v>210</v>
      </c>
    </row>
    <row r="143" spans="15:15" x14ac:dyDescent="0.2">
      <c r="O143" s="64" t="s">
        <v>211</v>
      </c>
    </row>
    <row r="144" spans="15:15" x14ac:dyDescent="0.2">
      <c r="O144" s="64" t="s">
        <v>212</v>
      </c>
    </row>
    <row r="145" spans="15:15" x14ac:dyDescent="0.2">
      <c r="O145" s="64" t="s">
        <v>214</v>
      </c>
    </row>
    <row r="146" spans="15:15" x14ac:dyDescent="0.2">
      <c r="O146" s="64" t="s">
        <v>215</v>
      </c>
    </row>
    <row r="147" spans="15:15" x14ac:dyDescent="0.2">
      <c r="O147" s="64" t="s">
        <v>216</v>
      </c>
    </row>
    <row r="148" spans="15:15" x14ac:dyDescent="0.2">
      <c r="O148" s="64" t="s">
        <v>217</v>
      </c>
    </row>
    <row r="149" spans="15:15" x14ac:dyDescent="0.2">
      <c r="O149" s="64" t="s">
        <v>218</v>
      </c>
    </row>
    <row r="150" spans="15:15" x14ac:dyDescent="0.2">
      <c r="O150" s="64" t="s">
        <v>219</v>
      </c>
    </row>
    <row r="151" spans="15:15" x14ac:dyDescent="0.2">
      <c r="O151" s="64" t="s">
        <v>220</v>
      </c>
    </row>
    <row r="152" spans="15:15" x14ac:dyDescent="0.2">
      <c r="O152" s="64" t="s">
        <v>221</v>
      </c>
    </row>
    <row r="153" spans="15:15" x14ac:dyDescent="0.2">
      <c r="O153" s="64" t="s">
        <v>222</v>
      </c>
    </row>
    <row r="154" spans="15:15" x14ac:dyDescent="0.2">
      <c r="O154" s="64" t="s">
        <v>223</v>
      </c>
    </row>
    <row r="155" spans="15:15" x14ac:dyDescent="0.2">
      <c r="O155" s="64" t="s">
        <v>224</v>
      </c>
    </row>
    <row r="156" spans="15:15" x14ac:dyDescent="0.2">
      <c r="O156" s="64" t="s">
        <v>225</v>
      </c>
    </row>
    <row r="157" spans="15:15" x14ac:dyDescent="0.2">
      <c r="O157" s="64" t="s">
        <v>226</v>
      </c>
    </row>
    <row r="158" spans="15:15" x14ac:dyDescent="0.2">
      <c r="O158" s="64" t="s">
        <v>227</v>
      </c>
    </row>
    <row r="159" spans="15:15" x14ac:dyDescent="0.2">
      <c r="O159" s="64" t="s">
        <v>228</v>
      </c>
    </row>
    <row r="160" spans="15:15" x14ac:dyDescent="0.2">
      <c r="O160" s="64" t="s">
        <v>229</v>
      </c>
    </row>
    <row r="161" spans="15:15" x14ac:dyDescent="0.2">
      <c r="O161" s="64" t="s">
        <v>230</v>
      </c>
    </row>
    <row r="162" spans="15:15" x14ac:dyDescent="0.2">
      <c r="O162" s="64" t="s">
        <v>231</v>
      </c>
    </row>
    <row r="163" spans="15:15" x14ac:dyDescent="0.2">
      <c r="O163" s="64" t="s">
        <v>232</v>
      </c>
    </row>
    <row r="164" spans="15:15" x14ac:dyDescent="0.2">
      <c r="O164" s="64" t="s">
        <v>233</v>
      </c>
    </row>
    <row r="165" spans="15:15" x14ac:dyDescent="0.2">
      <c r="O165" s="64" t="s">
        <v>234</v>
      </c>
    </row>
    <row r="166" spans="15:15" x14ac:dyDescent="0.2">
      <c r="O166" s="64" t="s">
        <v>235</v>
      </c>
    </row>
    <row r="167" spans="15:15" x14ac:dyDescent="0.2">
      <c r="O167" s="64" t="s">
        <v>236</v>
      </c>
    </row>
    <row r="168" spans="15:15" x14ac:dyDescent="0.2">
      <c r="O168" s="64" t="s">
        <v>237</v>
      </c>
    </row>
    <row r="169" spans="15:15" x14ac:dyDescent="0.2">
      <c r="O169" s="64" t="s">
        <v>238</v>
      </c>
    </row>
    <row r="170" spans="15:15" x14ac:dyDescent="0.2">
      <c r="O170" s="64" t="s">
        <v>239</v>
      </c>
    </row>
    <row r="171" spans="15:15" x14ac:dyDescent="0.2">
      <c r="O171" s="64" t="s">
        <v>240</v>
      </c>
    </row>
  </sheetData>
  <sheetProtection sheet="1" selectLockedCells="1"/>
  <mergeCells count="80">
    <mergeCell ref="B2:B3"/>
    <mergeCell ref="C2:C3"/>
    <mergeCell ref="C16:D16"/>
    <mergeCell ref="C17:D17"/>
    <mergeCell ref="D2:D3"/>
    <mergeCell ref="B5:L5"/>
    <mergeCell ref="E2:M3"/>
    <mergeCell ref="L17:M17"/>
    <mergeCell ref="L4:M4"/>
    <mergeCell ref="M5:M13"/>
    <mergeCell ref="L14:M14"/>
    <mergeCell ref="L15:M15"/>
    <mergeCell ref="L16:M16"/>
    <mergeCell ref="C23:D23"/>
    <mergeCell ref="C22:D22"/>
    <mergeCell ref="C24:D24"/>
    <mergeCell ref="C31:D31"/>
    <mergeCell ref="C18:D18"/>
    <mergeCell ref="C19:D19"/>
    <mergeCell ref="C20:D20"/>
    <mergeCell ref="C21:D21"/>
    <mergeCell ref="C32:D32"/>
    <mergeCell ref="C25:D25"/>
    <mergeCell ref="C26:D26"/>
    <mergeCell ref="C27:D27"/>
    <mergeCell ref="C28:D28"/>
    <mergeCell ref="C29:D29"/>
    <mergeCell ref="C30:D30"/>
    <mergeCell ref="C37:D37"/>
    <mergeCell ref="C38:D38"/>
    <mergeCell ref="C39:D39"/>
    <mergeCell ref="C40:D40"/>
    <mergeCell ref="C33:D33"/>
    <mergeCell ref="C34:D34"/>
    <mergeCell ref="C35:D35"/>
    <mergeCell ref="C36:D36"/>
    <mergeCell ref="C45:D45"/>
    <mergeCell ref="C46:D46"/>
    <mergeCell ref="C47:D47"/>
    <mergeCell ref="C41:D41"/>
    <mergeCell ref="C42:D42"/>
    <mergeCell ref="C43:D43"/>
    <mergeCell ref="C44:D44"/>
    <mergeCell ref="L22:M22"/>
    <mergeCell ref="L18:M18"/>
    <mergeCell ref="L19:M19"/>
    <mergeCell ref="L20:M20"/>
    <mergeCell ref="L21:M21"/>
    <mergeCell ref="L29:M29"/>
    <mergeCell ref="L30:M30"/>
    <mergeCell ref="L23:M23"/>
    <mergeCell ref="L24:M24"/>
    <mergeCell ref="L25:M25"/>
    <mergeCell ref="L26:M26"/>
    <mergeCell ref="L27:M27"/>
    <mergeCell ref="L28:M28"/>
    <mergeCell ref="L31:M31"/>
    <mergeCell ref="L32:M32"/>
    <mergeCell ref="L33:M33"/>
    <mergeCell ref="L44:M44"/>
    <mergeCell ref="L42:M42"/>
    <mergeCell ref="L34:M34"/>
    <mergeCell ref="L35:M35"/>
    <mergeCell ref="L43:M43"/>
    <mergeCell ref="H58:I58"/>
    <mergeCell ref="H59:I59"/>
    <mergeCell ref="K57:L58"/>
    <mergeCell ref="L36:M36"/>
    <mergeCell ref="L37:M37"/>
    <mergeCell ref="L38:M38"/>
    <mergeCell ref="L39:M39"/>
    <mergeCell ref="L47:M47"/>
    <mergeCell ref="L40:M40"/>
    <mergeCell ref="L41:M41"/>
    <mergeCell ref="L45:M45"/>
    <mergeCell ref="L46:M46"/>
    <mergeCell ref="H54:I54"/>
    <mergeCell ref="H57:I57"/>
    <mergeCell ref="H55:I55"/>
    <mergeCell ref="H56:I56"/>
  </mergeCells>
  <phoneticPr fontId="0" type="noConversion"/>
  <conditionalFormatting sqref="F18:F47">
    <cfRule type="expression" dxfId="18" priority="2" stopIfTrue="1">
      <formula>AND(C18="Yes",ABS(H18)&lt;1000)</formula>
    </cfRule>
  </conditionalFormatting>
  <conditionalFormatting sqref="G18:G47">
    <cfRule type="expression" dxfId="17" priority="3" stopIfTrue="1">
      <formula>AND($H18&lt;&gt;0,$G18=0)</formula>
    </cfRule>
  </conditionalFormatting>
  <conditionalFormatting sqref="J18:K47">
    <cfRule type="expression" dxfId="16" priority="4" stopIfTrue="1">
      <formula>AND($H18&lt;&gt;0,$J18=0)</formula>
    </cfRule>
  </conditionalFormatting>
  <conditionalFormatting sqref="I18:I47">
    <cfRule type="expression" dxfId="15" priority="5" stopIfTrue="1">
      <formula>AND($H18&lt;&gt;0,$I18=0)</formula>
    </cfRule>
  </conditionalFormatting>
  <conditionalFormatting sqref="N18:N47">
    <cfRule type="expression" dxfId="14" priority="6" stopIfTrue="1">
      <formula>#REF!&gt;99999.99</formula>
    </cfRule>
  </conditionalFormatting>
  <conditionalFormatting sqref="H12 H54:I56 H58:I59">
    <cfRule type="cellIs" dxfId="13" priority="7" stopIfTrue="1" operator="between">
      <formula>0</formula>
      <formula>0</formula>
    </cfRule>
  </conditionalFormatting>
  <conditionalFormatting sqref="L18:M47">
    <cfRule type="cellIs" dxfId="12" priority="8" stopIfTrue="1" operator="equal">
      <formula>"Complete Frontsheet, submit evidence"</formula>
    </cfRule>
    <cfRule type="cellIs" dxfId="11" priority="9" stopIfTrue="1" operator="equal">
      <formula>"Retain Evidence in year-end file"</formula>
    </cfRule>
    <cfRule type="expression" dxfId="10" priority="10" stopIfTrue="1">
      <formula>"g18=0"</formula>
    </cfRule>
  </conditionalFormatting>
  <conditionalFormatting sqref="H56:I56">
    <cfRule type="containsErrors" dxfId="9" priority="1" stopIfTrue="1">
      <formula>ISERROR(H56)</formula>
    </cfRule>
  </conditionalFormatting>
  <dataValidations xWindow="763" yWindow="243" count="10">
    <dataValidation allowBlank="1" showInputMessage="1" showErrorMessage="1" promptTitle="Supporting Evidence (PA6)" prompt="Audit require for transactions items over £50,000, supporting evidence to be supplied to School Support Team. _x000a__x000a_Please see seperate guidance available on Schoolsurfl (Finance Service/EOY)." sqref="L18:M47" xr:uid="{00000000-0002-0000-0000-000000000000}"/>
    <dataValidation type="textLength" operator="lessThanOrEqual" allowBlank="1" showInputMessage="1" showErrorMessage="1" errorTitle="FORMAT (Max 6 Characters)" error="Maximum 6 Characters_x000a__x000a_Please use the following format -_x000a__x000a_Team A - LCA000*_x000a_Team B - LCB000*_x000a_Team C - LC000*_x000a_Team D - LCD000*_x000a_Team E - LCE000*_x000a_FIS Team  - LCF000*_x000a__x000a_* Replace with sequential numbering" sqref="K69 I69" xr:uid="{00000000-0002-0000-0000-000001000000}">
      <formula1>6</formula1>
    </dataValidation>
    <dataValidation type="custom" allowBlank="1" showErrorMessage="1" errorTitle="ORACLE CODE" error="All Oracle codes must be in CAPITAL LETTERS" sqref="F71:F65536 G68:G65536 F48:F53 G49:G59 F5:F15 G5:G17 F17 F60:G66" xr:uid="{00000000-0002-0000-0000-000002000000}">
      <formula1>EXACT(F5,UPPER(F5))</formula1>
    </dataValidation>
    <dataValidation type="whole" allowBlank="1" showInputMessage="1" showErrorMessage="1" errorTitle="School Number" error="Number should range between 001 and 999" promptTitle="School Number" prompt="Enter 3 digit School number before completing this form." sqref="J12:K12" xr:uid="{00000000-0002-0000-0000-000003000000}">
      <formula1>0</formula1>
      <formula2>600</formula2>
    </dataValidation>
    <dataValidation allowBlank="1" showInputMessage="1" showErrorMessage="1" errorTitle="School Number" error="Number should range between 001 and 999" promptTitle="School Number" prompt="Enter 3 digit School number before completing this form." sqref="H12:I12" xr:uid="{00000000-0002-0000-0000-000004000000}"/>
    <dataValidation type="textLength" allowBlank="1" showInputMessage="1" showErrorMessage="1" error="Maximum text length of 12 characters (including spaces)" promptTitle="Order Number PA3" prompt="Enter order number_x000a__x000a_Note: Only the first 12 characters will show in Oracle." sqref="I18:I47" xr:uid="{00000000-0002-0000-0000-000005000000}">
      <formula1>0</formula1>
      <formula2>12</formula2>
    </dataValidation>
    <dataValidation type="textLength" allowBlank="1" showInputMessage="1" showErrorMessage="1" error="Maximum text lenght of 17 characters (including spaces)_x000a_" promptTitle="Supplier Name (PA4)" prompt="Enter the name of the supplier that payment had been made to in advance of goods/services being received._x000a__x000a_Note: Only 17 characters will show in Oracle._x000a_" sqref="J18:J47" xr:uid="{00000000-0002-0000-0000-000006000000}">
      <formula1>1</formula1>
      <formula2>17</formula2>
    </dataValidation>
    <dataValidation type="textLength" allowBlank="1" showInputMessage="1" showErrorMessage="1" error="Maximum text length of 17 characters (including spaces)" promptTitle="Invoice Number" prompt="Enter the invoice number_x000a__x000a_Note: Only 17 characters will show in Oracle." sqref="K18:K47" xr:uid="{00000000-0002-0000-0000-000007000000}">
      <formula1>0</formula1>
      <formula2>17</formula2>
    </dataValidation>
    <dataValidation type="list" allowBlank="1" showInputMessage="1" showErrorMessage="1" sqref="G18:G47" xr:uid="{00000000-0002-0000-0000-000008000000}">
      <formula1>SIMSLEDGERCODES</formula1>
    </dataValidation>
    <dataValidation type="whole" operator="greaterThan" allowBlank="1" showInputMessage="1" showErrorMessage="1" error="Minimum value of £5,000_x000a__x000a_Negative values are not permitted_x000a__x000a_Do not include pence" promptTitle="Amount £ (PA2)" prompt="Enter the value in whole pounds of required Payment in Advance._x000a__x000a_Minimum value of £5,000.  No Negative Values._x000a__x000a_If over £50k, the '50k+ frontsheet' must also be completed and the evidence submitted." sqref="H18:H47" xr:uid="{CE0E2F1C-38AB-42C5-A0B2-5EE13835A9B3}">
      <formula1>4999</formula1>
    </dataValidation>
  </dataValidations>
  <hyperlinks>
    <hyperlink ref="H63" r:id="rId1" xr:uid="{D7970E9B-EC7F-4C1F-9E4D-4463FB44AA0E}"/>
  </hyperlinks>
  <pageMargins left="0.19685039370078741" right="0.23622047244094491" top="0.34" bottom="0.63" header="0.28000000000000003" footer="0.51181102362204722"/>
  <pageSetup paperSize="9" scale="8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M50"/>
  <sheetViews>
    <sheetView showGridLines="0" zoomScaleNormal="100" workbookViewId="0">
      <selection activeCell="C9" sqref="C9:E9"/>
    </sheetView>
  </sheetViews>
  <sheetFormatPr defaultColWidth="9.140625" defaultRowHeight="12.75" x14ac:dyDescent="0.2"/>
  <cols>
    <col min="1" max="2" width="2.28515625" style="86" customWidth="1"/>
    <col min="3" max="3" width="14.5703125" style="86" customWidth="1"/>
    <col min="4" max="4" width="13.5703125" style="86" customWidth="1"/>
    <col min="5" max="5" width="11.7109375" style="86" customWidth="1"/>
    <col min="6" max="6" width="11.5703125" style="86" customWidth="1"/>
    <col min="7" max="7" width="13" style="86" customWidth="1"/>
    <col min="8" max="8" width="4.7109375" style="86" customWidth="1"/>
    <col min="9" max="10" width="9.140625" style="86"/>
    <col min="11" max="11" width="13.85546875" style="86" customWidth="1"/>
    <col min="12" max="12" width="11.28515625" style="86" customWidth="1"/>
    <col min="13" max="13" width="3.42578125" style="86" customWidth="1"/>
    <col min="14" max="14" width="3.5703125" style="86" customWidth="1"/>
    <col min="15" max="16384" width="9.140625" style="86"/>
  </cols>
  <sheetData>
    <row r="1" spans="2:13" ht="9" customHeight="1" thickBot="1" x14ac:dyDescent="0.4">
      <c r="K1" s="87"/>
      <c r="L1" s="87"/>
      <c r="M1" s="87"/>
    </row>
    <row r="2" spans="2:13" ht="21" customHeight="1" x14ac:dyDescent="0.35">
      <c r="B2" s="257"/>
      <c r="C2" s="271" t="s">
        <v>250</v>
      </c>
      <c r="D2" s="272"/>
      <c r="E2" s="272"/>
      <c r="F2" s="272"/>
      <c r="G2" s="272"/>
      <c r="H2" s="272"/>
      <c r="I2" s="272"/>
      <c r="J2" s="272"/>
      <c r="K2" s="272"/>
      <c r="L2" s="272"/>
      <c r="M2" s="88"/>
    </row>
    <row r="3" spans="2:13" ht="24" thickBot="1" x14ac:dyDescent="0.4">
      <c r="B3" s="258"/>
      <c r="C3" s="268" t="s">
        <v>687</v>
      </c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2:13" ht="13.5" thickTop="1" x14ac:dyDescent="0.2">
      <c r="B4" s="89"/>
      <c r="M4" s="90"/>
    </row>
    <row r="5" spans="2:13" x14ac:dyDescent="0.2">
      <c r="B5" s="89"/>
      <c r="C5" s="91" t="s">
        <v>251</v>
      </c>
      <c r="D5" s="113">
        <f>'SCC PIA'!H12</f>
        <v>0</v>
      </c>
      <c r="E5" s="91"/>
      <c r="F5" s="92" t="s">
        <v>252</v>
      </c>
      <c r="G5" s="259" t="e">
        <f>'SCC PIA'!H56:H56</f>
        <v>#N/A</v>
      </c>
      <c r="H5" s="260"/>
      <c r="I5" s="260"/>
      <c r="J5" s="260"/>
      <c r="K5" s="260"/>
      <c r="L5" s="261"/>
      <c r="M5" s="90"/>
    </row>
    <row r="6" spans="2:13" x14ac:dyDescent="0.2">
      <c r="B6" s="89"/>
      <c r="M6" s="90"/>
    </row>
    <row r="7" spans="2:13" ht="33.75" customHeight="1" x14ac:dyDescent="0.25">
      <c r="B7" s="89"/>
      <c r="C7" s="262" t="s">
        <v>264</v>
      </c>
      <c r="D7" s="263"/>
      <c r="E7" s="264"/>
      <c r="F7" s="117" t="s">
        <v>253</v>
      </c>
      <c r="G7" s="118" t="s">
        <v>254</v>
      </c>
      <c r="I7" s="115" t="s">
        <v>266</v>
      </c>
      <c r="M7" s="90"/>
    </row>
    <row r="8" spans="2:13" ht="13.5" customHeight="1" x14ac:dyDescent="0.2">
      <c r="B8" s="89"/>
      <c r="C8" s="265" t="s">
        <v>255</v>
      </c>
      <c r="D8" s="266"/>
      <c r="E8" s="267"/>
      <c r="F8" s="93">
        <v>44589</v>
      </c>
      <c r="G8" s="116">
        <v>100000</v>
      </c>
      <c r="M8" s="90"/>
    </row>
    <row r="9" spans="2:13" ht="18.75" customHeight="1" x14ac:dyDescent="0.2">
      <c r="B9" s="89"/>
      <c r="C9" s="242"/>
      <c r="D9" s="243"/>
      <c r="E9" s="244"/>
      <c r="F9" s="121"/>
      <c r="G9" s="128"/>
      <c r="M9" s="90"/>
    </row>
    <row r="10" spans="2:13" ht="14.25" customHeight="1" x14ac:dyDescent="0.2">
      <c r="B10" s="89"/>
      <c r="C10" s="242"/>
      <c r="D10" s="243"/>
      <c r="E10" s="244"/>
      <c r="F10" s="121"/>
      <c r="G10" s="122"/>
      <c r="M10" s="90"/>
    </row>
    <row r="11" spans="2:13" ht="14.25" customHeight="1" x14ac:dyDescent="0.2">
      <c r="B11" s="89"/>
      <c r="C11" s="242"/>
      <c r="D11" s="243"/>
      <c r="E11" s="244"/>
      <c r="F11" s="121"/>
      <c r="G11" s="122"/>
      <c r="M11" s="90"/>
    </row>
    <row r="12" spans="2:13" ht="14.25" customHeight="1" x14ac:dyDescent="0.2">
      <c r="B12" s="89"/>
      <c r="C12" s="242"/>
      <c r="D12" s="243"/>
      <c r="E12" s="244"/>
      <c r="F12" s="121"/>
      <c r="G12" s="122"/>
      <c r="I12" s="273"/>
      <c r="J12" s="274"/>
      <c r="K12" s="274"/>
      <c r="L12" s="275"/>
      <c r="M12" s="90"/>
    </row>
    <row r="13" spans="2:13" ht="14.25" customHeight="1" x14ac:dyDescent="0.2">
      <c r="B13" s="89"/>
      <c r="C13" s="242"/>
      <c r="D13" s="243"/>
      <c r="E13" s="244"/>
      <c r="F13" s="121"/>
      <c r="G13" s="122"/>
      <c r="I13" s="276"/>
      <c r="J13" s="277"/>
      <c r="K13" s="277"/>
      <c r="L13" s="278"/>
      <c r="M13" s="90"/>
    </row>
    <row r="14" spans="2:13" ht="15" customHeight="1" x14ac:dyDescent="0.2">
      <c r="B14" s="89"/>
      <c r="C14" s="242"/>
      <c r="D14" s="243"/>
      <c r="E14" s="244"/>
      <c r="F14" s="121"/>
      <c r="G14" s="122"/>
      <c r="I14" s="276"/>
      <c r="J14" s="277"/>
      <c r="K14" s="277"/>
      <c r="L14" s="278"/>
      <c r="M14" s="90"/>
    </row>
    <row r="15" spans="2:13" ht="14.25" x14ac:dyDescent="0.2">
      <c r="B15" s="89"/>
      <c r="C15" s="242"/>
      <c r="D15" s="243"/>
      <c r="E15" s="244"/>
      <c r="F15" s="121"/>
      <c r="G15" s="122"/>
      <c r="I15" s="276"/>
      <c r="J15" s="277"/>
      <c r="K15" s="277"/>
      <c r="L15" s="278"/>
      <c r="M15" s="90"/>
    </row>
    <row r="16" spans="2:13" ht="14.25" customHeight="1" x14ac:dyDescent="0.2">
      <c r="B16" s="89"/>
      <c r="C16" s="242"/>
      <c r="D16" s="243"/>
      <c r="E16" s="244"/>
      <c r="F16" s="121"/>
      <c r="G16" s="122"/>
      <c r="I16" s="276"/>
      <c r="J16" s="277"/>
      <c r="K16" s="277"/>
      <c r="L16" s="278"/>
      <c r="M16" s="90"/>
    </row>
    <row r="17" spans="2:13" ht="14.25" customHeight="1" x14ac:dyDescent="0.2">
      <c r="B17" s="89"/>
      <c r="C17" s="242"/>
      <c r="D17" s="243"/>
      <c r="E17" s="244"/>
      <c r="F17" s="121"/>
      <c r="G17" s="122"/>
      <c r="I17" s="276"/>
      <c r="J17" s="277"/>
      <c r="K17" s="277"/>
      <c r="L17" s="278"/>
      <c r="M17" s="90"/>
    </row>
    <row r="18" spans="2:13" ht="14.25" x14ac:dyDescent="0.2">
      <c r="B18" s="89"/>
      <c r="C18" s="242"/>
      <c r="D18" s="243"/>
      <c r="E18" s="244"/>
      <c r="F18" s="121"/>
      <c r="G18" s="122"/>
      <c r="I18" s="276"/>
      <c r="J18" s="277"/>
      <c r="K18" s="277"/>
      <c r="L18" s="278"/>
      <c r="M18" s="90"/>
    </row>
    <row r="19" spans="2:13" ht="14.25" x14ac:dyDescent="0.2">
      <c r="B19" s="89"/>
      <c r="C19" s="242"/>
      <c r="D19" s="243"/>
      <c r="E19" s="244"/>
      <c r="F19" s="121"/>
      <c r="G19" s="122"/>
      <c r="I19" s="276"/>
      <c r="J19" s="277"/>
      <c r="K19" s="277"/>
      <c r="L19" s="278"/>
      <c r="M19" s="90"/>
    </row>
    <row r="20" spans="2:13" ht="14.25" x14ac:dyDescent="0.2">
      <c r="B20" s="89"/>
      <c r="C20" s="242"/>
      <c r="D20" s="243"/>
      <c r="E20" s="244"/>
      <c r="F20" s="121"/>
      <c r="G20" s="122"/>
      <c r="I20" s="276"/>
      <c r="J20" s="277"/>
      <c r="K20" s="277"/>
      <c r="L20" s="278"/>
      <c r="M20" s="90"/>
    </row>
    <row r="21" spans="2:13" ht="14.25" x14ac:dyDescent="0.2">
      <c r="B21" s="89"/>
      <c r="C21" s="284"/>
      <c r="D21" s="285"/>
      <c r="E21" s="286"/>
      <c r="F21" s="123"/>
      <c r="G21" s="124"/>
      <c r="I21" s="276"/>
      <c r="J21" s="277"/>
      <c r="K21" s="277"/>
      <c r="L21" s="278"/>
      <c r="M21" s="90"/>
    </row>
    <row r="22" spans="2:13" ht="14.25" x14ac:dyDescent="0.2">
      <c r="B22" s="89"/>
      <c r="C22" s="94"/>
      <c r="D22" s="94"/>
      <c r="F22" s="95" t="s">
        <v>256</v>
      </c>
      <c r="G22" s="96">
        <f>SUM(G9:G21)</f>
        <v>0</v>
      </c>
      <c r="I22" s="276"/>
      <c r="J22" s="277"/>
      <c r="K22" s="277"/>
      <c r="L22" s="278"/>
      <c r="M22" s="90"/>
    </row>
    <row r="23" spans="2:13" x14ac:dyDescent="0.2">
      <c r="B23" s="89"/>
      <c r="I23" s="276"/>
      <c r="J23" s="277"/>
      <c r="K23" s="277"/>
      <c r="L23" s="278"/>
      <c r="M23" s="90"/>
    </row>
    <row r="24" spans="2:13" x14ac:dyDescent="0.2">
      <c r="B24" s="89"/>
      <c r="I24" s="276"/>
      <c r="J24" s="277"/>
      <c r="K24" s="277"/>
      <c r="L24" s="278"/>
      <c r="M24" s="90"/>
    </row>
    <row r="25" spans="2:13" x14ac:dyDescent="0.2">
      <c r="B25" s="89"/>
      <c r="I25" s="279"/>
      <c r="J25" s="280"/>
      <c r="K25" s="280"/>
      <c r="L25" s="281"/>
      <c r="M25" s="90"/>
    </row>
    <row r="26" spans="2:13" ht="15" x14ac:dyDescent="0.2">
      <c r="B26" s="89"/>
      <c r="F26" s="114" t="s">
        <v>257</v>
      </c>
      <c r="G26" s="97">
        <f>G22</f>
        <v>0</v>
      </c>
      <c r="I26" s="119"/>
      <c r="J26" s="119"/>
      <c r="K26" s="119"/>
      <c r="L26" s="119"/>
      <c r="M26" s="90"/>
    </row>
    <row r="27" spans="2:13" x14ac:dyDescent="0.2">
      <c r="B27" s="89"/>
      <c r="M27" s="90"/>
    </row>
    <row r="28" spans="2:13" x14ac:dyDescent="0.2">
      <c r="B28" s="89"/>
      <c r="M28" s="90"/>
    </row>
    <row r="29" spans="2:13" x14ac:dyDescent="0.2">
      <c r="B29" s="89"/>
      <c r="I29" s="255" t="s">
        <v>263</v>
      </c>
      <c r="J29" s="255"/>
      <c r="K29" s="255"/>
      <c r="M29" s="90"/>
    </row>
    <row r="30" spans="2:13" x14ac:dyDescent="0.2">
      <c r="B30" s="89"/>
      <c r="I30" s="255"/>
      <c r="J30" s="255"/>
      <c r="K30" s="255"/>
      <c r="M30" s="90"/>
    </row>
    <row r="31" spans="2:13" ht="12.75" customHeight="1" x14ac:dyDescent="0.2">
      <c r="B31" s="89"/>
      <c r="C31" s="283" t="s">
        <v>265</v>
      </c>
      <c r="D31" s="283"/>
      <c r="E31" s="283"/>
      <c r="F31" s="283"/>
      <c r="G31" s="283"/>
      <c r="I31" s="255"/>
      <c r="J31" s="255"/>
      <c r="K31" s="255"/>
      <c r="M31" s="90"/>
    </row>
    <row r="32" spans="2:13" ht="12.75" customHeight="1" x14ac:dyDescent="0.2">
      <c r="B32" s="89"/>
      <c r="C32" s="283"/>
      <c r="D32" s="283"/>
      <c r="E32" s="283"/>
      <c r="F32" s="283"/>
      <c r="G32" s="283"/>
      <c r="I32" s="255"/>
      <c r="J32" s="255"/>
      <c r="K32" s="255"/>
      <c r="M32" s="90"/>
    </row>
    <row r="33" spans="2:13" x14ac:dyDescent="0.2">
      <c r="B33" s="89"/>
      <c r="C33" s="283"/>
      <c r="D33" s="283"/>
      <c r="E33" s="283"/>
      <c r="F33" s="283"/>
      <c r="G33" s="283"/>
      <c r="I33" s="256" t="s">
        <v>682</v>
      </c>
      <c r="J33" s="256"/>
      <c r="K33" s="256"/>
      <c r="M33" s="90"/>
    </row>
    <row r="34" spans="2:13" ht="12.75" customHeight="1" x14ac:dyDescent="0.2">
      <c r="B34" s="89"/>
      <c r="I34" s="120"/>
      <c r="J34" s="120"/>
      <c r="K34" s="120"/>
      <c r="M34" s="90"/>
    </row>
    <row r="35" spans="2:13" ht="6.75" customHeight="1" x14ac:dyDescent="0.25">
      <c r="B35" s="89"/>
      <c r="C35" s="254"/>
      <c r="D35" s="254"/>
      <c r="E35" s="99"/>
      <c r="F35" s="99"/>
      <c r="G35" s="99"/>
      <c r="H35" s="98"/>
      <c r="I35" s="282"/>
      <c r="J35" s="282"/>
      <c r="K35" s="282"/>
      <c r="L35" s="98"/>
      <c r="M35" s="90"/>
    </row>
    <row r="36" spans="2:13" ht="9.75" customHeight="1" x14ac:dyDescent="0.2">
      <c r="B36" s="89"/>
      <c r="C36" s="245"/>
      <c r="D36" s="245"/>
      <c r="E36" s="100"/>
      <c r="F36" s="100"/>
      <c r="G36" s="101"/>
      <c r="H36" s="98"/>
      <c r="I36" s="282"/>
      <c r="J36" s="282"/>
      <c r="K36" s="282"/>
      <c r="L36" s="98"/>
      <c r="M36" s="90"/>
    </row>
    <row r="37" spans="2:13" ht="14.25" customHeight="1" x14ac:dyDescent="0.2">
      <c r="B37" s="89"/>
      <c r="C37" s="245"/>
      <c r="D37" s="245"/>
      <c r="E37" s="100"/>
      <c r="F37" s="100"/>
      <c r="G37" s="101"/>
      <c r="H37" s="98"/>
      <c r="I37" s="282"/>
      <c r="J37" s="282"/>
      <c r="K37" s="282"/>
      <c r="L37" s="98"/>
      <c r="M37" s="90"/>
    </row>
    <row r="38" spans="2:13" ht="14.25" customHeight="1" x14ac:dyDescent="0.2">
      <c r="B38" s="89"/>
      <c r="C38" s="245"/>
      <c r="D38" s="245"/>
      <c r="E38" s="100"/>
      <c r="F38" s="100"/>
      <c r="G38" s="102"/>
      <c r="H38" s="98"/>
      <c r="I38" s="282"/>
      <c r="J38" s="282"/>
      <c r="K38" s="282"/>
      <c r="L38" s="98"/>
      <c r="M38" s="90"/>
    </row>
    <row r="39" spans="2:13" ht="30.75" customHeight="1" x14ac:dyDescent="0.2">
      <c r="B39" s="89"/>
      <c r="C39" s="245"/>
      <c r="D39" s="245"/>
      <c r="E39" s="100"/>
      <c r="F39" s="100"/>
      <c r="G39" s="102"/>
      <c r="H39" s="98"/>
      <c r="I39" s="282"/>
      <c r="J39" s="282"/>
      <c r="K39" s="282"/>
      <c r="L39" s="98"/>
      <c r="M39" s="90"/>
    </row>
    <row r="40" spans="2:13" ht="15" x14ac:dyDescent="0.25">
      <c r="B40" s="89"/>
      <c r="C40" s="254"/>
      <c r="D40" s="254"/>
      <c r="E40" s="94"/>
      <c r="F40" s="94"/>
      <c r="G40" s="98"/>
      <c r="H40" s="98"/>
      <c r="I40" s="103"/>
      <c r="J40" s="103"/>
      <c r="K40" s="103"/>
      <c r="L40" s="98"/>
      <c r="M40" s="90"/>
    </row>
    <row r="41" spans="2:13" ht="15.75" x14ac:dyDescent="0.25">
      <c r="B41" s="89"/>
      <c r="C41" s="251" t="s">
        <v>258</v>
      </c>
      <c r="D41" s="252"/>
      <c r="E41" s="252"/>
      <c r="F41" s="252"/>
      <c r="G41" s="252"/>
      <c r="H41" s="252"/>
      <c r="I41" s="252"/>
      <c r="J41" s="252"/>
      <c r="K41" s="252"/>
      <c r="L41" s="253"/>
      <c r="M41" s="90"/>
    </row>
    <row r="42" spans="2:13" x14ac:dyDescent="0.2">
      <c r="B42" s="89"/>
      <c r="C42" s="248" t="s">
        <v>688</v>
      </c>
      <c r="D42" s="249"/>
      <c r="E42" s="249"/>
      <c r="F42" s="249"/>
      <c r="G42" s="249"/>
      <c r="H42" s="249"/>
      <c r="I42" s="249"/>
      <c r="J42" s="249"/>
      <c r="K42" s="249"/>
      <c r="L42" s="250"/>
      <c r="M42" s="90"/>
    </row>
    <row r="43" spans="2:13" x14ac:dyDescent="0.2">
      <c r="B43" s="89"/>
      <c r="C43" s="248"/>
      <c r="D43" s="249"/>
      <c r="E43" s="249"/>
      <c r="F43" s="249"/>
      <c r="G43" s="249"/>
      <c r="H43" s="249"/>
      <c r="I43" s="249"/>
      <c r="J43" s="249"/>
      <c r="K43" s="249"/>
      <c r="L43" s="250"/>
      <c r="M43" s="90"/>
    </row>
    <row r="44" spans="2:13" x14ac:dyDescent="0.2">
      <c r="B44" s="89"/>
      <c r="C44" s="248"/>
      <c r="D44" s="249"/>
      <c r="E44" s="249"/>
      <c r="F44" s="249"/>
      <c r="G44" s="249"/>
      <c r="H44" s="249"/>
      <c r="I44" s="249"/>
      <c r="J44" s="249"/>
      <c r="K44" s="249"/>
      <c r="L44" s="250"/>
      <c r="M44" s="90"/>
    </row>
    <row r="45" spans="2:13" ht="7.5" customHeight="1" x14ac:dyDescent="0.2">
      <c r="B45" s="89"/>
      <c r="C45" s="248"/>
      <c r="D45" s="249"/>
      <c r="E45" s="249"/>
      <c r="F45" s="249"/>
      <c r="G45" s="249"/>
      <c r="H45" s="249"/>
      <c r="I45" s="249"/>
      <c r="J45" s="249"/>
      <c r="K45" s="249"/>
      <c r="L45" s="250"/>
      <c r="M45" s="90"/>
    </row>
    <row r="46" spans="2:13" x14ac:dyDescent="0.2">
      <c r="B46" s="89"/>
      <c r="C46" s="248"/>
      <c r="D46" s="249"/>
      <c r="E46" s="249"/>
      <c r="F46" s="249"/>
      <c r="G46" s="249"/>
      <c r="H46" s="249"/>
      <c r="I46" s="249"/>
      <c r="J46" s="249"/>
      <c r="K46" s="249"/>
      <c r="L46" s="250"/>
      <c r="M46" s="90"/>
    </row>
    <row r="47" spans="2:13" ht="14.25" x14ac:dyDescent="0.2">
      <c r="B47" s="89"/>
      <c r="C47" s="104" t="s">
        <v>259</v>
      </c>
      <c r="D47" s="246"/>
      <c r="E47" s="247"/>
      <c r="F47" s="105" t="s">
        <v>262</v>
      </c>
      <c r="G47" s="239"/>
      <c r="H47" s="240"/>
      <c r="I47" s="241"/>
      <c r="J47" s="105" t="s">
        <v>260</v>
      </c>
      <c r="K47" s="127"/>
      <c r="L47" s="106"/>
      <c r="M47" s="90"/>
    </row>
    <row r="48" spans="2:13" ht="14.25" x14ac:dyDescent="0.2">
      <c r="B48" s="89"/>
      <c r="C48" s="104" t="s">
        <v>261</v>
      </c>
      <c r="D48" s="246"/>
      <c r="E48" s="247"/>
      <c r="F48" s="105" t="s">
        <v>262</v>
      </c>
      <c r="G48" s="239"/>
      <c r="H48" s="240"/>
      <c r="I48" s="241"/>
      <c r="J48" s="105" t="s">
        <v>260</v>
      </c>
      <c r="K48" s="127"/>
      <c r="L48" s="106"/>
      <c r="M48" s="90"/>
    </row>
    <row r="49" spans="2:13" x14ac:dyDescent="0.2">
      <c r="B49" s="89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90"/>
    </row>
    <row r="50" spans="2:13" ht="13.5" thickBot="1" x14ac:dyDescent="0.25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</sheetData>
  <sheetProtection sheet="1" selectLockedCells="1"/>
  <mergeCells count="36">
    <mergeCell ref="I35:K39"/>
    <mergeCell ref="C31:G33"/>
    <mergeCell ref="C19:E19"/>
    <mergeCell ref="C20:E20"/>
    <mergeCell ref="C21:E21"/>
    <mergeCell ref="C37:D37"/>
    <mergeCell ref="C35:D35"/>
    <mergeCell ref="C36:D36"/>
    <mergeCell ref="C38:D38"/>
    <mergeCell ref="C10:E10"/>
    <mergeCell ref="C3:M3"/>
    <mergeCell ref="C2:L2"/>
    <mergeCell ref="C15:E15"/>
    <mergeCell ref="C16:E16"/>
    <mergeCell ref="I12:L25"/>
    <mergeCell ref="B2:B3"/>
    <mergeCell ref="G5:L5"/>
    <mergeCell ref="C7:E7"/>
    <mergeCell ref="C8:E8"/>
    <mergeCell ref="C9:E9"/>
    <mergeCell ref="G48:I48"/>
    <mergeCell ref="G47:I47"/>
    <mergeCell ref="C11:E11"/>
    <mergeCell ref="C12:E12"/>
    <mergeCell ref="C13:E13"/>
    <mergeCell ref="C14:E14"/>
    <mergeCell ref="C39:D39"/>
    <mergeCell ref="D48:E48"/>
    <mergeCell ref="C42:L46"/>
    <mergeCell ref="C41:L41"/>
    <mergeCell ref="C40:D40"/>
    <mergeCell ref="D47:E47"/>
    <mergeCell ref="C17:E17"/>
    <mergeCell ref="C18:E18"/>
    <mergeCell ref="I29:K32"/>
    <mergeCell ref="I33:K33"/>
  </mergeCells>
  <phoneticPr fontId="24" type="noConversion"/>
  <hyperlinks>
    <hyperlink ref="I33" r:id="rId1" display="Finance.Schools@schoolschoice.org  " xr:uid="{00000000-0004-0000-0100-000000000000}"/>
    <hyperlink ref="I33:K33" r:id="rId2" display="sat@suffolk.gov.uk" xr:uid="{00000000-0004-0000-0100-000001000000}"/>
  </hyperlinks>
  <pageMargins left="0.75" right="0.75" top="1" bottom="1" header="0.5" footer="0.5"/>
  <pageSetup paperSize="9" scale="74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</xdr:row>
                    <xdr:rowOff>285750</xdr:rowOff>
                  </from>
                  <to>
                    <xdr:col>11</xdr:col>
                    <xdr:colOff>219075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</xdr:row>
                    <xdr:rowOff>66675</xdr:rowOff>
                  </from>
                  <to>
                    <xdr:col>10</xdr:col>
                    <xdr:colOff>152400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95250</xdr:rowOff>
                  </from>
                  <to>
                    <xdr:col>10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123825</xdr:rowOff>
                  </from>
                  <to>
                    <xdr:col>10</xdr:col>
                    <xdr:colOff>723900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</xdr:row>
                    <xdr:rowOff>285750</xdr:rowOff>
                  </from>
                  <to>
                    <xdr:col>11</xdr:col>
                    <xdr:colOff>219075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</xdr:row>
                    <xdr:rowOff>66675</xdr:rowOff>
                  </from>
                  <to>
                    <xdr:col>10</xdr:col>
                    <xdr:colOff>152400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2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</xdr:row>
                    <xdr:rowOff>95250</xdr:rowOff>
                  </from>
                  <to>
                    <xdr:col>10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" name="Check Box 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123825</xdr:rowOff>
                  </from>
                  <to>
                    <xdr:col>10</xdr:col>
                    <xdr:colOff>723900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C199"/>
  <sheetViews>
    <sheetView topLeftCell="A37" workbookViewId="0">
      <selection activeCell="C57" sqref="C57"/>
    </sheetView>
  </sheetViews>
  <sheetFormatPr defaultColWidth="9.140625" defaultRowHeight="12.75" x14ac:dyDescent="0.2"/>
  <cols>
    <col min="1" max="1" width="13.85546875" style="131" bestFit="1" customWidth="1"/>
    <col min="2" max="3" width="49.28515625" style="131" bestFit="1" customWidth="1"/>
    <col min="4" max="16384" width="9.140625" style="131"/>
  </cols>
  <sheetData>
    <row r="1" spans="1:3" ht="13.5" thickBot="1" x14ac:dyDescent="0.25">
      <c r="A1" s="131" t="s">
        <v>30</v>
      </c>
      <c r="B1" s="131" t="s">
        <v>272</v>
      </c>
      <c r="C1" s="131" t="s">
        <v>273</v>
      </c>
    </row>
    <row r="2" spans="1:3" x14ac:dyDescent="0.2">
      <c r="A2" s="132" t="s">
        <v>271</v>
      </c>
      <c r="B2" s="133" t="s">
        <v>274</v>
      </c>
      <c r="C2" s="134" t="s">
        <v>274</v>
      </c>
    </row>
    <row r="3" spans="1:3" x14ac:dyDescent="0.2">
      <c r="A3" s="135" t="s">
        <v>275</v>
      </c>
      <c r="B3" s="136" t="s">
        <v>276</v>
      </c>
      <c r="C3" s="137" t="s">
        <v>276</v>
      </c>
    </row>
    <row r="4" spans="1:3" x14ac:dyDescent="0.2">
      <c r="A4" s="135" t="s">
        <v>277</v>
      </c>
      <c r="B4" s="136" t="s">
        <v>278</v>
      </c>
      <c r="C4" s="137" t="s">
        <v>278</v>
      </c>
    </row>
    <row r="5" spans="1:3" x14ac:dyDescent="0.2">
      <c r="A5" s="135" t="s">
        <v>279</v>
      </c>
      <c r="B5" s="136" t="s">
        <v>280</v>
      </c>
      <c r="C5" s="137" t="s">
        <v>280</v>
      </c>
    </row>
    <row r="6" spans="1:3" x14ac:dyDescent="0.2">
      <c r="A6" s="135" t="s">
        <v>281</v>
      </c>
      <c r="B6" s="136" t="s">
        <v>282</v>
      </c>
      <c r="C6" s="137" t="s">
        <v>282</v>
      </c>
    </row>
    <row r="7" spans="1:3" x14ac:dyDescent="0.2">
      <c r="A7" s="135" t="s">
        <v>283</v>
      </c>
      <c r="B7" s="136" t="s">
        <v>284</v>
      </c>
      <c r="C7" s="137" t="s">
        <v>284</v>
      </c>
    </row>
    <row r="8" spans="1:3" x14ac:dyDescent="0.2">
      <c r="A8" s="135" t="s">
        <v>285</v>
      </c>
      <c r="B8" s="136" t="s">
        <v>286</v>
      </c>
      <c r="C8" s="137" t="s">
        <v>286</v>
      </c>
    </row>
    <row r="9" spans="1:3" x14ac:dyDescent="0.2">
      <c r="A9" s="135" t="s">
        <v>287</v>
      </c>
      <c r="B9" s="136" t="s">
        <v>288</v>
      </c>
      <c r="C9" s="137" t="s">
        <v>288</v>
      </c>
    </row>
    <row r="10" spans="1:3" x14ac:dyDescent="0.2">
      <c r="A10" s="135" t="s">
        <v>289</v>
      </c>
      <c r="B10" s="136" t="s">
        <v>290</v>
      </c>
      <c r="C10" s="137" t="s">
        <v>290</v>
      </c>
    </row>
    <row r="11" spans="1:3" x14ac:dyDescent="0.2">
      <c r="A11" s="135" t="s">
        <v>291</v>
      </c>
      <c r="B11" s="136" t="s">
        <v>292</v>
      </c>
      <c r="C11" s="137" t="s">
        <v>292</v>
      </c>
    </row>
    <row r="12" spans="1:3" x14ac:dyDescent="0.2">
      <c r="A12" s="135" t="s">
        <v>293</v>
      </c>
      <c r="B12" s="136" t="s">
        <v>294</v>
      </c>
      <c r="C12" s="137" t="s">
        <v>294</v>
      </c>
    </row>
    <row r="13" spans="1:3" x14ac:dyDescent="0.2">
      <c r="A13" s="135" t="s">
        <v>295</v>
      </c>
      <c r="B13" s="136" t="s">
        <v>296</v>
      </c>
      <c r="C13" s="137" t="s">
        <v>296</v>
      </c>
    </row>
    <row r="14" spans="1:3" x14ac:dyDescent="0.2">
      <c r="A14" s="135" t="s">
        <v>129</v>
      </c>
      <c r="B14" s="136" t="s">
        <v>297</v>
      </c>
      <c r="C14" s="137" t="s">
        <v>297</v>
      </c>
    </row>
    <row r="15" spans="1:3" x14ac:dyDescent="0.2">
      <c r="A15" s="135" t="s">
        <v>298</v>
      </c>
      <c r="B15" s="136" t="s">
        <v>299</v>
      </c>
      <c r="C15" s="137" t="s">
        <v>299</v>
      </c>
    </row>
    <row r="16" spans="1:3" x14ac:dyDescent="0.2">
      <c r="A16" s="135" t="s">
        <v>300</v>
      </c>
      <c r="B16" s="136" t="s">
        <v>301</v>
      </c>
      <c r="C16" s="137" t="s">
        <v>301</v>
      </c>
    </row>
    <row r="17" spans="1:3" x14ac:dyDescent="0.2">
      <c r="A17" s="135" t="s">
        <v>302</v>
      </c>
      <c r="B17" s="136" t="s">
        <v>303</v>
      </c>
      <c r="C17" s="137" t="s">
        <v>303</v>
      </c>
    </row>
    <row r="18" spans="1:3" x14ac:dyDescent="0.2">
      <c r="A18" s="135" t="s">
        <v>304</v>
      </c>
      <c r="B18" s="136" t="s">
        <v>305</v>
      </c>
      <c r="C18" s="137" t="s">
        <v>305</v>
      </c>
    </row>
    <row r="19" spans="1:3" x14ac:dyDescent="0.2">
      <c r="A19" s="135" t="s">
        <v>134</v>
      </c>
      <c r="B19" s="136" t="s">
        <v>306</v>
      </c>
      <c r="C19" s="137" t="s">
        <v>306</v>
      </c>
    </row>
    <row r="20" spans="1:3" x14ac:dyDescent="0.2">
      <c r="A20" s="135" t="s">
        <v>307</v>
      </c>
      <c r="B20" s="136" t="s">
        <v>308</v>
      </c>
      <c r="C20" s="137" t="s">
        <v>308</v>
      </c>
    </row>
    <row r="21" spans="1:3" x14ac:dyDescent="0.2">
      <c r="A21" s="135" t="s">
        <v>309</v>
      </c>
      <c r="B21" s="136" t="s">
        <v>310</v>
      </c>
      <c r="C21" s="137" t="s">
        <v>310</v>
      </c>
    </row>
    <row r="22" spans="1:3" x14ac:dyDescent="0.2">
      <c r="A22" s="135" t="s">
        <v>311</v>
      </c>
      <c r="B22" s="136" t="s">
        <v>312</v>
      </c>
      <c r="C22" s="137" t="s">
        <v>312</v>
      </c>
    </row>
    <row r="23" spans="1:3" x14ac:dyDescent="0.2">
      <c r="A23" s="135" t="s">
        <v>313</v>
      </c>
      <c r="B23" s="136" t="s">
        <v>314</v>
      </c>
      <c r="C23" s="137" t="s">
        <v>314</v>
      </c>
    </row>
    <row r="24" spans="1:3" x14ac:dyDescent="0.2">
      <c r="A24" s="135" t="s">
        <v>315</v>
      </c>
      <c r="B24" s="136" t="s">
        <v>316</v>
      </c>
      <c r="C24" s="137" t="s">
        <v>316</v>
      </c>
    </row>
    <row r="25" spans="1:3" x14ac:dyDescent="0.2">
      <c r="A25" s="135" t="s">
        <v>317</v>
      </c>
      <c r="B25" s="136" t="s">
        <v>318</v>
      </c>
      <c r="C25" s="137" t="s">
        <v>318</v>
      </c>
    </row>
    <row r="26" spans="1:3" x14ac:dyDescent="0.2">
      <c r="A26" s="135" t="s">
        <v>319</v>
      </c>
      <c r="B26" s="136" t="s">
        <v>320</v>
      </c>
      <c r="C26" s="137" t="s">
        <v>320</v>
      </c>
    </row>
    <row r="27" spans="1:3" x14ac:dyDescent="0.2">
      <c r="A27" s="135" t="s">
        <v>321</v>
      </c>
      <c r="B27" s="136" t="s">
        <v>322</v>
      </c>
      <c r="C27" s="137" t="s">
        <v>322</v>
      </c>
    </row>
    <row r="28" spans="1:3" x14ac:dyDescent="0.2">
      <c r="A28" s="135" t="s">
        <v>154</v>
      </c>
      <c r="B28" s="136" t="s">
        <v>323</v>
      </c>
      <c r="C28" s="137" t="s">
        <v>323</v>
      </c>
    </row>
    <row r="29" spans="1:3" x14ac:dyDescent="0.2">
      <c r="A29" s="135" t="s">
        <v>324</v>
      </c>
      <c r="B29" s="136" t="s">
        <v>325</v>
      </c>
      <c r="C29" s="137" t="s">
        <v>325</v>
      </c>
    </row>
    <row r="30" spans="1:3" x14ac:dyDescent="0.2">
      <c r="A30" s="135" t="s">
        <v>326</v>
      </c>
      <c r="B30" s="136" t="s">
        <v>327</v>
      </c>
      <c r="C30" s="137" t="s">
        <v>327</v>
      </c>
    </row>
    <row r="31" spans="1:3" x14ac:dyDescent="0.2">
      <c r="A31" s="135" t="s">
        <v>328</v>
      </c>
      <c r="B31" s="136" t="s">
        <v>329</v>
      </c>
      <c r="C31" s="137" t="s">
        <v>329</v>
      </c>
    </row>
    <row r="32" spans="1:3" x14ac:dyDescent="0.2">
      <c r="A32" s="135" t="s">
        <v>330</v>
      </c>
      <c r="B32" s="136" t="s">
        <v>331</v>
      </c>
      <c r="C32" s="137" t="s">
        <v>331</v>
      </c>
    </row>
    <row r="33" spans="1:3" x14ac:dyDescent="0.2">
      <c r="A33" s="135" t="s">
        <v>332</v>
      </c>
      <c r="B33" s="136" t="s">
        <v>333</v>
      </c>
      <c r="C33" s="137" t="s">
        <v>333</v>
      </c>
    </row>
    <row r="34" spans="1:3" x14ac:dyDescent="0.2">
      <c r="A34" s="135" t="s">
        <v>334</v>
      </c>
      <c r="B34" s="136" t="s">
        <v>335</v>
      </c>
      <c r="C34" s="137" t="s">
        <v>335</v>
      </c>
    </row>
    <row r="35" spans="1:3" x14ac:dyDescent="0.2">
      <c r="A35" s="135" t="s">
        <v>336</v>
      </c>
      <c r="B35" s="136" t="s">
        <v>337</v>
      </c>
      <c r="C35" s="137" t="s">
        <v>337</v>
      </c>
    </row>
    <row r="36" spans="1:3" x14ac:dyDescent="0.2">
      <c r="A36" s="135" t="s">
        <v>338</v>
      </c>
      <c r="B36" s="136" t="s">
        <v>339</v>
      </c>
      <c r="C36" s="137" t="s">
        <v>339</v>
      </c>
    </row>
    <row r="37" spans="1:3" x14ac:dyDescent="0.2">
      <c r="A37" s="135" t="s">
        <v>340</v>
      </c>
      <c r="B37" s="136" t="s">
        <v>341</v>
      </c>
      <c r="C37" s="137" t="s">
        <v>341</v>
      </c>
    </row>
    <row r="38" spans="1:3" x14ac:dyDescent="0.2">
      <c r="A38" s="135" t="s">
        <v>342</v>
      </c>
      <c r="B38" s="136" t="s">
        <v>343</v>
      </c>
      <c r="C38" s="137" t="s">
        <v>343</v>
      </c>
    </row>
    <row r="39" spans="1:3" x14ac:dyDescent="0.2">
      <c r="A39" s="135" t="s">
        <v>344</v>
      </c>
      <c r="B39" s="136" t="s">
        <v>345</v>
      </c>
      <c r="C39" s="137" t="s">
        <v>345</v>
      </c>
    </row>
    <row r="40" spans="1:3" x14ac:dyDescent="0.2">
      <c r="A40" s="135" t="s">
        <v>346</v>
      </c>
      <c r="B40" s="136" t="s">
        <v>347</v>
      </c>
      <c r="C40" s="137" t="s">
        <v>347</v>
      </c>
    </row>
    <row r="41" spans="1:3" x14ac:dyDescent="0.2">
      <c r="A41" s="135" t="s">
        <v>348</v>
      </c>
      <c r="B41" s="136" t="s">
        <v>349</v>
      </c>
      <c r="C41" s="137" t="s">
        <v>349</v>
      </c>
    </row>
    <row r="42" spans="1:3" x14ac:dyDescent="0.2">
      <c r="A42" s="135" t="s">
        <v>350</v>
      </c>
      <c r="B42" s="136" t="s">
        <v>351</v>
      </c>
      <c r="C42" s="137" t="s">
        <v>351</v>
      </c>
    </row>
    <row r="43" spans="1:3" x14ac:dyDescent="0.2">
      <c r="A43" s="135" t="s">
        <v>352</v>
      </c>
      <c r="B43" s="136" t="s">
        <v>353</v>
      </c>
      <c r="C43" s="137" t="s">
        <v>353</v>
      </c>
    </row>
    <row r="44" spans="1:3" x14ac:dyDescent="0.2">
      <c r="A44" s="135" t="s">
        <v>354</v>
      </c>
      <c r="B44" s="136" t="s">
        <v>355</v>
      </c>
      <c r="C44" s="137" t="s">
        <v>355</v>
      </c>
    </row>
    <row r="45" spans="1:3" x14ac:dyDescent="0.2">
      <c r="A45" s="135" t="s">
        <v>356</v>
      </c>
      <c r="B45" s="136" t="s">
        <v>357</v>
      </c>
      <c r="C45" s="137" t="s">
        <v>357</v>
      </c>
    </row>
    <row r="46" spans="1:3" x14ac:dyDescent="0.2">
      <c r="A46" s="135" t="s">
        <v>358</v>
      </c>
      <c r="B46" s="136" t="s">
        <v>359</v>
      </c>
      <c r="C46" s="137" t="s">
        <v>359</v>
      </c>
    </row>
    <row r="47" spans="1:3" x14ac:dyDescent="0.2">
      <c r="A47" s="135" t="s">
        <v>360</v>
      </c>
      <c r="B47" s="136" t="s">
        <v>361</v>
      </c>
      <c r="C47" s="137" t="s">
        <v>361</v>
      </c>
    </row>
    <row r="48" spans="1:3" x14ac:dyDescent="0.2">
      <c r="A48" s="135" t="s">
        <v>362</v>
      </c>
      <c r="B48" s="156" t="s">
        <v>683</v>
      </c>
      <c r="C48" s="156" t="s">
        <v>683</v>
      </c>
    </row>
    <row r="49" spans="1:3" x14ac:dyDescent="0.2">
      <c r="A49" s="135" t="s">
        <v>363</v>
      </c>
      <c r="B49" s="136" t="s">
        <v>364</v>
      </c>
      <c r="C49" s="137" t="s">
        <v>364</v>
      </c>
    </row>
    <row r="50" spans="1:3" x14ac:dyDescent="0.2">
      <c r="A50" s="135" t="s">
        <v>365</v>
      </c>
      <c r="B50" s="136" t="s">
        <v>366</v>
      </c>
      <c r="C50" s="137" t="s">
        <v>366</v>
      </c>
    </row>
    <row r="51" spans="1:3" x14ac:dyDescent="0.2">
      <c r="A51" s="135" t="s">
        <v>367</v>
      </c>
      <c r="B51" s="136" t="s">
        <v>368</v>
      </c>
      <c r="C51" s="137" t="s">
        <v>368</v>
      </c>
    </row>
    <row r="52" spans="1:3" x14ac:dyDescent="0.2">
      <c r="A52" s="135" t="s">
        <v>369</v>
      </c>
      <c r="B52" s="136" t="s">
        <v>370</v>
      </c>
      <c r="C52" s="137" t="s">
        <v>370</v>
      </c>
    </row>
    <row r="53" spans="1:3" x14ac:dyDescent="0.2">
      <c r="A53" s="135" t="s">
        <v>371</v>
      </c>
      <c r="B53" s="136" t="s">
        <v>372</v>
      </c>
      <c r="C53" s="137" t="s">
        <v>372</v>
      </c>
    </row>
    <row r="54" spans="1:3" x14ac:dyDescent="0.2">
      <c r="A54" s="135" t="s">
        <v>373</v>
      </c>
      <c r="B54" s="136" t="s">
        <v>374</v>
      </c>
      <c r="C54" s="137" t="s">
        <v>374</v>
      </c>
    </row>
    <row r="55" spans="1:3" x14ac:dyDescent="0.2">
      <c r="A55" s="135" t="s">
        <v>375</v>
      </c>
      <c r="B55" s="136" t="s">
        <v>376</v>
      </c>
      <c r="C55" s="137" t="s">
        <v>376</v>
      </c>
    </row>
    <row r="56" spans="1:3" x14ac:dyDescent="0.2">
      <c r="A56" s="135" t="s">
        <v>377</v>
      </c>
      <c r="B56" s="136" t="s">
        <v>378</v>
      </c>
      <c r="C56" s="137" t="s">
        <v>378</v>
      </c>
    </row>
    <row r="57" spans="1:3" x14ac:dyDescent="0.2">
      <c r="A57" s="135" t="s">
        <v>379</v>
      </c>
      <c r="B57" s="136" t="s">
        <v>380</v>
      </c>
      <c r="C57" s="137" t="s">
        <v>380</v>
      </c>
    </row>
    <row r="58" spans="1:3" x14ac:dyDescent="0.2">
      <c r="A58" s="135" t="s">
        <v>381</v>
      </c>
      <c r="B58" s="136" t="s">
        <v>382</v>
      </c>
      <c r="C58" s="137" t="s">
        <v>382</v>
      </c>
    </row>
    <row r="59" spans="1:3" x14ac:dyDescent="0.2">
      <c r="A59" s="135" t="s">
        <v>383</v>
      </c>
      <c r="B59" s="136" t="s">
        <v>384</v>
      </c>
      <c r="C59" s="137" t="s">
        <v>384</v>
      </c>
    </row>
    <row r="60" spans="1:3" x14ac:dyDescent="0.2">
      <c r="A60" s="135" t="s">
        <v>385</v>
      </c>
      <c r="B60" s="136" t="s">
        <v>386</v>
      </c>
      <c r="C60" s="137" t="s">
        <v>386</v>
      </c>
    </row>
    <row r="61" spans="1:3" x14ac:dyDescent="0.2">
      <c r="A61" s="135" t="s">
        <v>387</v>
      </c>
      <c r="B61" s="136" t="s">
        <v>388</v>
      </c>
      <c r="C61" s="137" t="s">
        <v>388</v>
      </c>
    </row>
    <row r="62" spans="1:3" x14ac:dyDescent="0.2">
      <c r="A62" s="135" t="s">
        <v>389</v>
      </c>
      <c r="B62" s="136" t="s">
        <v>390</v>
      </c>
      <c r="C62" s="137" t="s">
        <v>390</v>
      </c>
    </row>
    <row r="63" spans="1:3" x14ac:dyDescent="0.2">
      <c r="A63" s="135" t="s">
        <v>391</v>
      </c>
      <c r="B63" s="136" t="s">
        <v>392</v>
      </c>
      <c r="C63" s="137" t="s">
        <v>392</v>
      </c>
    </row>
    <row r="64" spans="1:3" x14ac:dyDescent="0.2">
      <c r="A64" s="135" t="s">
        <v>393</v>
      </c>
      <c r="B64" s="136" t="s">
        <v>394</v>
      </c>
      <c r="C64" s="137" t="s">
        <v>394</v>
      </c>
    </row>
    <row r="65" spans="1:3" x14ac:dyDescent="0.2">
      <c r="A65" s="135" t="s">
        <v>395</v>
      </c>
      <c r="B65" s="136" t="s">
        <v>396</v>
      </c>
      <c r="C65" s="137" t="s">
        <v>396</v>
      </c>
    </row>
    <row r="66" spans="1:3" x14ac:dyDescent="0.2">
      <c r="A66" s="135" t="s">
        <v>397</v>
      </c>
      <c r="B66" s="136" t="s">
        <v>398</v>
      </c>
      <c r="C66" s="137" t="s">
        <v>398</v>
      </c>
    </row>
    <row r="67" spans="1:3" x14ac:dyDescent="0.2">
      <c r="A67" s="135" t="s">
        <v>399</v>
      </c>
      <c r="B67" s="136" t="s">
        <v>400</v>
      </c>
      <c r="C67" s="137" t="s">
        <v>400</v>
      </c>
    </row>
    <row r="68" spans="1:3" x14ac:dyDescent="0.2">
      <c r="A68" s="135" t="s">
        <v>401</v>
      </c>
      <c r="B68" s="136" t="s">
        <v>402</v>
      </c>
      <c r="C68" s="137" t="s">
        <v>402</v>
      </c>
    </row>
    <row r="69" spans="1:3" x14ac:dyDescent="0.2">
      <c r="A69" s="135" t="s">
        <v>403</v>
      </c>
      <c r="B69" s="136" t="s">
        <v>404</v>
      </c>
      <c r="C69" s="137" t="s">
        <v>404</v>
      </c>
    </row>
    <row r="70" spans="1:3" x14ac:dyDescent="0.2">
      <c r="A70" s="135" t="s">
        <v>405</v>
      </c>
      <c r="B70" s="136" t="s">
        <v>406</v>
      </c>
      <c r="C70" s="137" t="s">
        <v>406</v>
      </c>
    </row>
    <row r="71" spans="1:3" x14ac:dyDescent="0.2">
      <c r="A71" s="135" t="s">
        <v>188</v>
      </c>
      <c r="B71" s="136" t="s">
        <v>407</v>
      </c>
      <c r="C71" s="137" t="s">
        <v>407</v>
      </c>
    </row>
    <row r="72" spans="1:3" x14ac:dyDescent="0.2">
      <c r="A72" s="135" t="s">
        <v>193</v>
      </c>
      <c r="B72" s="136" t="s">
        <v>408</v>
      </c>
      <c r="C72" s="137" t="s">
        <v>408</v>
      </c>
    </row>
    <row r="73" spans="1:3" x14ac:dyDescent="0.2">
      <c r="A73" s="135" t="s">
        <v>409</v>
      </c>
      <c r="B73" s="136" t="s">
        <v>410</v>
      </c>
      <c r="C73" s="137" t="s">
        <v>410</v>
      </c>
    </row>
    <row r="74" spans="1:3" x14ac:dyDescent="0.2">
      <c r="A74" s="135" t="s">
        <v>411</v>
      </c>
      <c r="B74" s="136" t="s">
        <v>412</v>
      </c>
      <c r="C74" s="137" t="s">
        <v>412</v>
      </c>
    </row>
    <row r="75" spans="1:3" x14ac:dyDescent="0.2">
      <c r="A75" s="135" t="s">
        <v>413</v>
      </c>
      <c r="B75" s="136" t="s">
        <v>414</v>
      </c>
      <c r="C75" s="137" t="s">
        <v>414</v>
      </c>
    </row>
    <row r="76" spans="1:3" x14ac:dyDescent="0.2">
      <c r="A76" s="135" t="s">
        <v>415</v>
      </c>
      <c r="B76" s="136" t="s">
        <v>416</v>
      </c>
      <c r="C76" s="137" t="s">
        <v>416</v>
      </c>
    </row>
    <row r="77" spans="1:3" x14ac:dyDescent="0.2">
      <c r="A77" s="135" t="s">
        <v>417</v>
      </c>
      <c r="B77" s="136" t="s">
        <v>418</v>
      </c>
      <c r="C77" s="137" t="s">
        <v>418</v>
      </c>
    </row>
    <row r="78" spans="1:3" x14ac:dyDescent="0.2">
      <c r="A78" s="135" t="s">
        <v>419</v>
      </c>
      <c r="B78" s="136" t="s">
        <v>420</v>
      </c>
      <c r="C78" s="137" t="s">
        <v>420</v>
      </c>
    </row>
    <row r="79" spans="1:3" x14ac:dyDescent="0.2">
      <c r="A79" s="135" t="s">
        <v>421</v>
      </c>
      <c r="B79" s="136" t="s">
        <v>422</v>
      </c>
      <c r="C79" s="137" t="s">
        <v>422</v>
      </c>
    </row>
    <row r="80" spans="1:3" x14ac:dyDescent="0.2">
      <c r="A80" s="135" t="s">
        <v>423</v>
      </c>
      <c r="B80" s="136" t="s">
        <v>424</v>
      </c>
      <c r="C80" s="137" t="s">
        <v>424</v>
      </c>
    </row>
    <row r="81" spans="1:3" x14ac:dyDescent="0.2">
      <c r="A81" s="135" t="s">
        <v>425</v>
      </c>
      <c r="B81" s="136" t="s">
        <v>426</v>
      </c>
      <c r="C81" s="137" t="s">
        <v>426</v>
      </c>
    </row>
    <row r="82" spans="1:3" x14ac:dyDescent="0.2">
      <c r="A82" s="135" t="s">
        <v>427</v>
      </c>
      <c r="B82" s="136" t="s">
        <v>428</v>
      </c>
      <c r="C82" s="137" t="s">
        <v>428</v>
      </c>
    </row>
    <row r="83" spans="1:3" x14ac:dyDescent="0.2">
      <c r="A83" s="135" t="s">
        <v>429</v>
      </c>
      <c r="B83" s="136" t="s">
        <v>430</v>
      </c>
      <c r="C83" s="137" t="s">
        <v>430</v>
      </c>
    </row>
    <row r="84" spans="1:3" x14ac:dyDescent="0.2">
      <c r="A84" s="135" t="s">
        <v>431</v>
      </c>
      <c r="B84" s="136" t="s">
        <v>432</v>
      </c>
      <c r="C84" s="137" t="s">
        <v>432</v>
      </c>
    </row>
    <row r="85" spans="1:3" x14ac:dyDescent="0.2">
      <c r="A85" s="135" t="s">
        <v>433</v>
      </c>
      <c r="B85" s="136" t="s">
        <v>434</v>
      </c>
      <c r="C85" s="137" t="s">
        <v>434</v>
      </c>
    </row>
    <row r="86" spans="1:3" x14ac:dyDescent="0.2">
      <c r="A86" s="135" t="s">
        <v>435</v>
      </c>
      <c r="B86" s="136" t="s">
        <v>436</v>
      </c>
      <c r="C86" s="137" t="s">
        <v>436</v>
      </c>
    </row>
    <row r="87" spans="1:3" x14ac:dyDescent="0.2">
      <c r="A87" s="135" t="s">
        <v>437</v>
      </c>
      <c r="B87" s="136" t="s">
        <v>438</v>
      </c>
      <c r="C87" s="137" t="s">
        <v>438</v>
      </c>
    </row>
    <row r="88" spans="1:3" x14ac:dyDescent="0.2">
      <c r="A88" s="135" t="s">
        <v>439</v>
      </c>
      <c r="B88" s="136" t="s">
        <v>440</v>
      </c>
      <c r="C88" s="137" t="s">
        <v>440</v>
      </c>
    </row>
    <row r="89" spans="1:3" x14ac:dyDescent="0.2">
      <c r="A89" s="135" t="s">
        <v>441</v>
      </c>
      <c r="B89" s="136" t="s">
        <v>442</v>
      </c>
      <c r="C89" s="137" t="s">
        <v>442</v>
      </c>
    </row>
    <row r="90" spans="1:3" x14ac:dyDescent="0.2">
      <c r="A90" s="135" t="s">
        <v>443</v>
      </c>
      <c r="B90" s="136" t="s">
        <v>444</v>
      </c>
      <c r="C90" s="137" t="s">
        <v>444</v>
      </c>
    </row>
    <row r="91" spans="1:3" x14ac:dyDescent="0.2">
      <c r="A91" s="135" t="s">
        <v>445</v>
      </c>
      <c r="B91" s="136" t="s">
        <v>446</v>
      </c>
      <c r="C91" s="137" t="s">
        <v>446</v>
      </c>
    </row>
    <row r="92" spans="1:3" x14ac:dyDescent="0.2">
      <c r="A92" s="135" t="s">
        <v>447</v>
      </c>
      <c r="B92" s="136" t="s">
        <v>448</v>
      </c>
      <c r="C92" s="137" t="s">
        <v>448</v>
      </c>
    </row>
    <row r="93" spans="1:3" x14ac:dyDescent="0.2">
      <c r="A93" s="135" t="s">
        <v>449</v>
      </c>
      <c r="B93" s="136" t="s">
        <v>450</v>
      </c>
      <c r="C93" s="137" t="s">
        <v>450</v>
      </c>
    </row>
    <row r="94" spans="1:3" x14ac:dyDescent="0.2">
      <c r="A94" s="135" t="s">
        <v>451</v>
      </c>
      <c r="B94" s="136" t="s">
        <v>452</v>
      </c>
      <c r="C94" s="137" t="s">
        <v>452</v>
      </c>
    </row>
    <row r="95" spans="1:3" x14ac:dyDescent="0.2">
      <c r="A95" s="135" t="s">
        <v>453</v>
      </c>
      <c r="B95" s="136" t="s">
        <v>454</v>
      </c>
      <c r="C95" s="137" t="s">
        <v>454</v>
      </c>
    </row>
    <row r="96" spans="1:3" x14ac:dyDescent="0.2">
      <c r="A96" s="135" t="s">
        <v>455</v>
      </c>
      <c r="B96" s="136" t="s">
        <v>456</v>
      </c>
      <c r="C96" s="137" t="s">
        <v>456</v>
      </c>
    </row>
    <row r="97" spans="1:3" x14ac:dyDescent="0.2">
      <c r="A97" s="135" t="s">
        <v>457</v>
      </c>
      <c r="B97" s="136" t="s">
        <v>458</v>
      </c>
      <c r="C97" s="137" t="s">
        <v>458</v>
      </c>
    </row>
    <row r="98" spans="1:3" x14ac:dyDescent="0.2">
      <c r="A98" s="135" t="s">
        <v>459</v>
      </c>
      <c r="B98" s="136" t="s">
        <v>460</v>
      </c>
      <c r="C98" s="137" t="s">
        <v>460</v>
      </c>
    </row>
    <row r="99" spans="1:3" x14ac:dyDescent="0.2">
      <c r="A99" s="135" t="s">
        <v>461</v>
      </c>
      <c r="B99" s="136" t="s">
        <v>462</v>
      </c>
      <c r="C99" s="137" t="s">
        <v>462</v>
      </c>
    </row>
    <row r="100" spans="1:3" x14ac:dyDescent="0.2">
      <c r="A100" s="135" t="s">
        <v>463</v>
      </c>
      <c r="B100" s="136" t="s">
        <v>464</v>
      </c>
      <c r="C100" s="137" t="s">
        <v>464</v>
      </c>
    </row>
    <row r="101" spans="1:3" x14ac:dyDescent="0.2">
      <c r="A101" s="135" t="s">
        <v>465</v>
      </c>
      <c r="B101" s="136" t="s">
        <v>466</v>
      </c>
      <c r="C101" s="137" t="s">
        <v>466</v>
      </c>
    </row>
    <row r="102" spans="1:3" x14ac:dyDescent="0.2">
      <c r="A102" s="135" t="s">
        <v>467</v>
      </c>
      <c r="B102" s="136" t="s">
        <v>468</v>
      </c>
      <c r="C102" s="137" t="s">
        <v>468</v>
      </c>
    </row>
    <row r="103" spans="1:3" x14ac:dyDescent="0.2">
      <c r="A103" s="135" t="s">
        <v>469</v>
      </c>
      <c r="B103" s="136" t="s">
        <v>470</v>
      </c>
      <c r="C103" s="137" t="s">
        <v>470</v>
      </c>
    </row>
    <row r="104" spans="1:3" x14ac:dyDescent="0.2">
      <c r="A104" s="135" t="s">
        <v>471</v>
      </c>
      <c r="B104" s="136" t="s">
        <v>472</v>
      </c>
      <c r="C104" s="137" t="s">
        <v>472</v>
      </c>
    </row>
    <row r="105" spans="1:3" x14ac:dyDescent="0.2">
      <c r="A105" s="135" t="s">
        <v>473</v>
      </c>
      <c r="B105" s="136" t="s">
        <v>474</v>
      </c>
      <c r="C105" s="137" t="s">
        <v>474</v>
      </c>
    </row>
    <row r="106" spans="1:3" x14ac:dyDescent="0.2">
      <c r="A106" s="135" t="s">
        <v>203</v>
      </c>
      <c r="B106" s="136" t="s">
        <v>475</v>
      </c>
      <c r="C106" s="137" t="s">
        <v>475</v>
      </c>
    </row>
    <row r="107" spans="1:3" x14ac:dyDescent="0.2">
      <c r="A107" s="135" t="s">
        <v>476</v>
      </c>
      <c r="B107" s="136" t="s">
        <v>477</v>
      </c>
      <c r="C107" s="137" t="s">
        <v>477</v>
      </c>
    </row>
    <row r="108" spans="1:3" x14ac:dyDescent="0.2">
      <c r="A108" s="135" t="s">
        <v>478</v>
      </c>
      <c r="B108" s="136" t="s">
        <v>479</v>
      </c>
      <c r="C108" s="137" t="s">
        <v>479</v>
      </c>
    </row>
    <row r="109" spans="1:3" x14ac:dyDescent="0.2">
      <c r="A109" s="135" t="s">
        <v>480</v>
      </c>
      <c r="B109" s="136" t="s">
        <v>481</v>
      </c>
      <c r="C109" s="137" t="s">
        <v>481</v>
      </c>
    </row>
    <row r="110" spans="1:3" x14ac:dyDescent="0.2">
      <c r="A110" s="135" t="s">
        <v>482</v>
      </c>
      <c r="B110" s="136" t="s">
        <v>483</v>
      </c>
      <c r="C110" s="137" t="s">
        <v>483</v>
      </c>
    </row>
    <row r="111" spans="1:3" x14ac:dyDescent="0.2">
      <c r="A111" s="135" t="s">
        <v>484</v>
      </c>
      <c r="B111" s="136" t="s">
        <v>485</v>
      </c>
      <c r="C111" s="137" t="s">
        <v>485</v>
      </c>
    </row>
    <row r="112" spans="1:3" x14ac:dyDescent="0.2">
      <c r="A112" s="135" t="s">
        <v>486</v>
      </c>
      <c r="B112" s="136" t="s">
        <v>487</v>
      </c>
      <c r="C112" s="137" t="s">
        <v>487</v>
      </c>
    </row>
    <row r="113" spans="1:3" x14ac:dyDescent="0.2">
      <c r="A113" s="135" t="s">
        <v>488</v>
      </c>
      <c r="B113" s="136" t="s">
        <v>489</v>
      </c>
      <c r="C113" s="137" t="s">
        <v>489</v>
      </c>
    </row>
    <row r="114" spans="1:3" x14ac:dyDescent="0.2">
      <c r="A114" s="135" t="s">
        <v>490</v>
      </c>
      <c r="B114" s="136" t="s">
        <v>491</v>
      </c>
      <c r="C114" s="137" t="s">
        <v>491</v>
      </c>
    </row>
    <row r="115" spans="1:3" x14ac:dyDescent="0.2">
      <c r="A115" s="135" t="s">
        <v>492</v>
      </c>
      <c r="B115" s="136" t="s">
        <v>493</v>
      </c>
      <c r="C115" s="137" t="s">
        <v>493</v>
      </c>
    </row>
    <row r="116" spans="1:3" x14ac:dyDescent="0.2">
      <c r="A116" s="135" t="s">
        <v>494</v>
      </c>
      <c r="B116" s="136" t="s">
        <v>495</v>
      </c>
      <c r="C116" s="137" t="s">
        <v>495</v>
      </c>
    </row>
    <row r="117" spans="1:3" x14ac:dyDescent="0.2">
      <c r="A117" s="135" t="s">
        <v>496</v>
      </c>
      <c r="B117" s="136" t="s">
        <v>497</v>
      </c>
      <c r="C117" s="137" t="s">
        <v>497</v>
      </c>
    </row>
    <row r="118" spans="1:3" x14ac:dyDescent="0.2">
      <c r="A118" s="135" t="s">
        <v>498</v>
      </c>
      <c r="B118" s="136" t="s">
        <v>499</v>
      </c>
      <c r="C118" s="137" t="s">
        <v>499</v>
      </c>
    </row>
    <row r="119" spans="1:3" x14ac:dyDescent="0.2">
      <c r="A119" s="135" t="s">
        <v>500</v>
      </c>
      <c r="B119" s="136" t="s">
        <v>501</v>
      </c>
      <c r="C119" s="137" t="s">
        <v>501</v>
      </c>
    </row>
    <row r="120" spans="1:3" x14ac:dyDescent="0.2">
      <c r="A120" s="135" t="s">
        <v>502</v>
      </c>
      <c r="B120" s="136" t="s">
        <v>503</v>
      </c>
      <c r="C120" s="137" t="s">
        <v>503</v>
      </c>
    </row>
    <row r="121" spans="1:3" x14ac:dyDescent="0.2">
      <c r="A121" s="135" t="s">
        <v>213</v>
      </c>
      <c r="B121" s="136" t="s">
        <v>504</v>
      </c>
      <c r="C121" s="137" t="s">
        <v>504</v>
      </c>
    </row>
    <row r="122" spans="1:3" x14ac:dyDescent="0.2">
      <c r="A122" s="135" t="s">
        <v>505</v>
      </c>
      <c r="B122" s="136" t="s">
        <v>506</v>
      </c>
      <c r="C122" s="137" t="s">
        <v>506</v>
      </c>
    </row>
    <row r="123" spans="1:3" x14ac:dyDescent="0.2">
      <c r="A123" s="135" t="s">
        <v>507</v>
      </c>
      <c r="B123" s="136" t="s">
        <v>508</v>
      </c>
      <c r="C123" s="137" t="s">
        <v>508</v>
      </c>
    </row>
    <row r="124" spans="1:3" x14ac:dyDescent="0.2">
      <c r="A124" s="135" t="s">
        <v>509</v>
      </c>
      <c r="B124" s="136" t="s">
        <v>510</v>
      </c>
      <c r="C124" s="137" t="s">
        <v>510</v>
      </c>
    </row>
    <row r="125" spans="1:3" x14ac:dyDescent="0.2">
      <c r="A125" s="135" t="s">
        <v>511</v>
      </c>
      <c r="B125" s="136" t="s">
        <v>512</v>
      </c>
      <c r="C125" s="137" t="s">
        <v>512</v>
      </c>
    </row>
    <row r="126" spans="1:3" x14ac:dyDescent="0.2">
      <c r="A126" s="135" t="s">
        <v>513</v>
      </c>
      <c r="B126" s="136" t="s">
        <v>514</v>
      </c>
      <c r="C126" s="137" t="s">
        <v>514</v>
      </c>
    </row>
    <row r="127" spans="1:3" x14ac:dyDescent="0.2">
      <c r="A127" s="135" t="s">
        <v>515</v>
      </c>
      <c r="B127" s="136" t="s">
        <v>516</v>
      </c>
      <c r="C127" s="137" t="s">
        <v>516</v>
      </c>
    </row>
    <row r="128" spans="1:3" x14ac:dyDescent="0.2">
      <c r="A128" s="135" t="s">
        <v>517</v>
      </c>
      <c r="B128" s="136" t="s">
        <v>518</v>
      </c>
      <c r="C128" s="137" t="s">
        <v>518</v>
      </c>
    </row>
    <row r="129" spans="1:3" x14ac:dyDescent="0.2">
      <c r="A129" s="135" t="s">
        <v>519</v>
      </c>
      <c r="B129" s="136" t="s">
        <v>520</v>
      </c>
      <c r="C129" s="137" t="s">
        <v>520</v>
      </c>
    </row>
    <row r="130" spans="1:3" x14ac:dyDescent="0.2">
      <c r="A130" s="135" t="s">
        <v>521</v>
      </c>
      <c r="B130" s="136" t="s">
        <v>522</v>
      </c>
      <c r="C130" s="137" t="s">
        <v>522</v>
      </c>
    </row>
    <row r="131" spans="1:3" x14ac:dyDescent="0.2">
      <c r="A131" s="135" t="s">
        <v>523</v>
      </c>
      <c r="B131" s="136" t="s">
        <v>524</v>
      </c>
      <c r="C131" s="137" t="s">
        <v>524</v>
      </c>
    </row>
    <row r="132" spans="1:3" x14ac:dyDescent="0.2">
      <c r="A132" s="135" t="s">
        <v>525</v>
      </c>
      <c r="B132" s="136" t="s">
        <v>526</v>
      </c>
      <c r="C132" s="137" t="s">
        <v>526</v>
      </c>
    </row>
    <row r="133" spans="1:3" x14ac:dyDescent="0.2">
      <c r="A133" s="135" t="s">
        <v>527</v>
      </c>
      <c r="B133" s="136" t="s">
        <v>528</v>
      </c>
      <c r="C133" s="137" t="s">
        <v>528</v>
      </c>
    </row>
    <row r="134" spans="1:3" x14ac:dyDescent="0.2">
      <c r="A134" s="135" t="s">
        <v>529</v>
      </c>
      <c r="B134" s="136" t="s">
        <v>530</v>
      </c>
      <c r="C134" s="137" t="s">
        <v>530</v>
      </c>
    </row>
    <row r="135" spans="1:3" x14ac:dyDescent="0.2">
      <c r="A135" s="135" t="s">
        <v>531</v>
      </c>
      <c r="B135" s="136" t="s">
        <v>532</v>
      </c>
      <c r="C135" s="137" t="s">
        <v>532</v>
      </c>
    </row>
    <row r="136" spans="1:3" x14ac:dyDescent="0.2">
      <c r="A136" s="135" t="s">
        <v>533</v>
      </c>
      <c r="B136" s="136" t="s">
        <v>534</v>
      </c>
      <c r="C136" s="137" t="s">
        <v>534</v>
      </c>
    </row>
    <row r="137" spans="1:3" x14ac:dyDescent="0.2">
      <c r="A137" s="135" t="s">
        <v>535</v>
      </c>
      <c r="B137" s="136" t="s">
        <v>536</v>
      </c>
      <c r="C137" s="137" t="s">
        <v>536</v>
      </c>
    </row>
    <row r="138" spans="1:3" x14ac:dyDescent="0.2">
      <c r="A138" s="135" t="s">
        <v>537</v>
      </c>
      <c r="B138" s="136" t="s">
        <v>538</v>
      </c>
      <c r="C138" s="137" t="s">
        <v>538</v>
      </c>
    </row>
    <row r="139" spans="1:3" x14ac:dyDescent="0.2">
      <c r="A139" s="135" t="s">
        <v>539</v>
      </c>
      <c r="B139" s="136" t="s">
        <v>540</v>
      </c>
      <c r="C139" s="137" t="s">
        <v>540</v>
      </c>
    </row>
    <row r="140" spans="1:3" x14ac:dyDescent="0.2">
      <c r="A140" s="135" t="s">
        <v>541</v>
      </c>
      <c r="B140" s="136" t="s">
        <v>542</v>
      </c>
      <c r="C140" s="137" t="s">
        <v>542</v>
      </c>
    </row>
    <row r="141" spans="1:3" x14ac:dyDescent="0.2">
      <c r="A141" s="135" t="s">
        <v>543</v>
      </c>
      <c r="B141" s="136" t="s">
        <v>544</v>
      </c>
      <c r="C141" s="137" t="s">
        <v>544</v>
      </c>
    </row>
    <row r="142" spans="1:3" x14ac:dyDescent="0.2">
      <c r="A142" s="135" t="s">
        <v>545</v>
      </c>
      <c r="B142" s="136" t="s">
        <v>546</v>
      </c>
      <c r="C142" s="137" t="s">
        <v>546</v>
      </c>
    </row>
    <row r="143" spans="1:3" x14ac:dyDescent="0.2">
      <c r="A143" s="135" t="s">
        <v>547</v>
      </c>
      <c r="B143" s="136" t="s">
        <v>548</v>
      </c>
      <c r="C143" s="137" t="s">
        <v>548</v>
      </c>
    </row>
    <row r="144" spans="1:3" x14ac:dyDescent="0.2">
      <c r="A144" s="135" t="s">
        <v>549</v>
      </c>
      <c r="B144" s="136" t="s">
        <v>550</v>
      </c>
      <c r="C144" s="137" t="s">
        <v>550</v>
      </c>
    </row>
    <row r="145" spans="1:3" x14ac:dyDescent="0.2">
      <c r="A145" s="135" t="s">
        <v>551</v>
      </c>
      <c r="B145" s="136" t="s">
        <v>552</v>
      </c>
      <c r="C145" s="137" t="s">
        <v>552</v>
      </c>
    </row>
    <row r="146" spans="1:3" x14ac:dyDescent="0.2">
      <c r="A146" s="135" t="s">
        <v>553</v>
      </c>
      <c r="B146" s="136" t="s">
        <v>554</v>
      </c>
      <c r="C146" s="137" t="s">
        <v>554</v>
      </c>
    </row>
    <row r="147" spans="1:3" x14ac:dyDescent="0.2">
      <c r="A147" s="135" t="s">
        <v>555</v>
      </c>
      <c r="B147" s="136" t="s">
        <v>556</v>
      </c>
      <c r="C147" s="137" t="s">
        <v>556</v>
      </c>
    </row>
    <row r="148" spans="1:3" x14ac:dyDescent="0.2">
      <c r="A148" s="135" t="s">
        <v>557</v>
      </c>
      <c r="B148" s="136" t="s">
        <v>558</v>
      </c>
      <c r="C148" s="137" t="s">
        <v>558</v>
      </c>
    </row>
    <row r="149" spans="1:3" x14ac:dyDescent="0.2">
      <c r="A149" s="135" t="s">
        <v>559</v>
      </c>
      <c r="B149" s="136" t="s">
        <v>560</v>
      </c>
      <c r="C149" s="137" t="s">
        <v>560</v>
      </c>
    </row>
    <row r="150" spans="1:3" x14ac:dyDescent="0.2">
      <c r="A150" s="135" t="s">
        <v>561</v>
      </c>
      <c r="B150" s="136" t="s">
        <v>562</v>
      </c>
      <c r="C150" s="137" t="s">
        <v>562</v>
      </c>
    </row>
    <row r="151" spans="1:3" x14ac:dyDescent="0.2">
      <c r="A151" s="135" t="s">
        <v>563</v>
      </c>
      <c r="B151" s="136" t="s">
        <v>564</v>
      </c>
      <c r="C151" s="137" t="s">
        <v>564</v>
      </c>
    </row>
    <row r="152" spans="1:3" x14ac:dyDescent="0.2">
      <c r="A152" s="135" t="s">
        <v>565</v>
      </c>
      <c r="B152" s="136" t="s">
        <v>566</v>
      </c>
      <c r="C152" s="137" t="s">
        <v>566</v>
      </c>
    </row>
    <row r="153" spans="1:3" x14ac:dyDescent="0.2">
      <c r="A153" s="135" t="s">
        <v>567</v>
      </c>
      <c r="B153" s="136" t="s">
        <v>568</v>
      </c>
      <c r="C153" s="137" t="s">
        <v>568</v>
      </c>
    </row>
    <row r="154" spans="1:3" x14ac:dyDescent="0.2">
      <c r="A154" s="135" t="s">
        <v>569</v>
      </c>
      <c r="B154" s="136" t="s">
        <v>570</v>
      </c>
      <c r="C154" s="137" t="s">
        <v>570</v>
      </c>
    </row>
    <row r="155" spans="1:3" x14ac:dyDescent="0.2">
      <c r="A155" s="135" t="s">
        <v>571</v>
      </c>
      <c r="B155" s="136" t="s">
        <v>572</v>
      </c>
      <c r="C155" s="137" t="s">
        <v>572</v>
      </c>
    </row>
    <row r="156" spans="1:3" x14ac:dyDescent="0.2">
      <c r="A156" s="135" t="s">
        <v>573</v>
      </c>
      <c r="B156" s="136" t="s">
        <v>574</v>
      </c>
      <c r="C156" s="137" t="s">
        <v>574</v>
      </c>
    </row>
    <row r="157" spans="1:3" x14ac:dyDescent="0.2">
      <c r="A157" s="135" t="s">
        <v>575</v>
      </c>
      <c r="B157" s="136" t="s">
        <v>576</v>
      </c>
      <c r="C157" s="137" t="s">
        <v>576</v>
      </c>
    </row>
    <row r="158" spans="1:3" x14ac:dyDescent="0.2">
      <c r="A158" s="135" t="s">
        <v>577</v>
      </c>
      <c r="B158" s="136" t="s">
        <v>578</v>
      </c>
      <c r="C158" s="137" t="s">
        <v>578</v>
      </c>
    </row>
    <row r="159" spans="1:3" x14ac:dyDescent="0.2">
      <c r="A159" s="135" t="s">
        <v>579</v>
      </c>
      <c r="B159" s="136" t="s">
        <v>580</v>
      </c>
      <c r="C159" s="137" t="s">
        <v>580</v>
      </c>
    </row>
    <row r="160" spans="1:3" x14ac:dyDescent="0.2">
      <c r="A160" s="135" t="s">
        <v>581</v>
      </c>
      <c r="B160" s="136" t="s">
        <v>582</v>
      </c>
      <c r="C160" s="137" t="s">
        <v>582</v>
      </c>
    </row>
    <row r="161" spans="1:3" x14ac:dyDescent="0.2">
      <c r="A161" s="135" t="s">
        <v>583</v>
      </c>
      <c r="B161" s="136" t="s">
        <v>584</v>
      </c>
      <c r="C161" s="137" t="s">
        <v>584</v>
      </c>
    </row>
    <row r="162" spans="1:3" x14ac:dyDescent="0.2">
      <c r="A162" s="135" t="s">
        <v>585</v>
      </c>
      <c r="B162" s="136" t="s">
        <v>586</v>
      </c>
      <c r="C162" s="137" t="s">
        <v>586</v>
      </c>
    </row>
    <row r="163" spans="1:3" x14ac:dyDescent="0.2">
      <c r="A163" s="135" t="s">
        <v>587</v>
      </c>
      <c r="B163" s="136" t="s">
        <v>588</v>
      </c>
      <c r="C163" s="137" t="s">
        <v>588</v>
      </c>
    </row>
    <row r="164" spans="1:3" x14ac:dyDescent="0.2">
      <c r="A164" s="135" t="s">
        <v>589</v>
      </c>
      <c r="B164" s="136" t="s">
        <v>590</v>
      </c>
      <c r="C164" s="137" t="s">
        <v>590</v>
      </c>
    </row>
    <row r="165" spans="1:3" x14ac:dyDescent="0.2">
      <c r="A165" s="135" t="s">
        <v>591</v>
      </c>
      <c r="B165" s="136" t="s">
        <v>592</v>
      </c>
      <c r="C165" s="137" t="s">
        <v>592</v>
      </c>
    </row>
    <row r="166" spans="1:3" x14ac:dyDescent="0.2">
      <c r="A166" s="135" t="s">
        <v>593</v>
      </c>
      <c r="B166" s="136" t="s">
        <v>594</v>
      </c>
      <c r="C166" s="137" t="s">
        <v>594</v>
      </c>
    </row>
    <row r="167" spans="1:3" x14ac:dyDescent="0.2">
      <c r="A167" s="135" t="s">
        <v>595</v>
      </c>
      <c r="B167" s="136" t="s">
        <v>596</v>
      </c>
      <c r="C167" s="137" t="s">
        <v>596</v>
      </c>
    </row>
    <row r="168" spans="1:3" x14ac:dyDescent="0.2">
      <c r="A168" s="135" t="s">
        <v>597</v>
      </c>
      <c r="B168" s="136" t="s">
        <v>598</v>
      </c>
      <c r="C168" s="137" t="s">
        <v>598</v>
      </c>
    </row>
    <row r="169" spans="1:3" x14ac:dyDescent="0.2">
      <c r="A169" s="135" t="s">
        <v>599</v>
      </c>
      <c r="B169" s="136" t="s">
        <v>600</v>
      </c>
      <c r="C169" s="137" t="s">
        <v>600</v>
      </c>
    </row>
    <row r="170" spans="1:3" x14ac:dyDescent="0.2">
      <c r="A170" s="135" t="s">
        <v>601</v>
      </c>
      <c r="B170" s="136" t="s">
        <v>602</v>
      </c>
      <c r="C170" s="137" t="s">
        <v>602</v>
      </c>
    </row>
    <row r="171" spans="1:3" x14ac:dyDescent="0.2">
      <c r="A171" s="135" t="s">
        <v>603</v>
      </c>
      <c r="B171" s="136" t="s">
        <v>604</v>
      </c>
      <c r="C171" s="137" t="s">
        <v>604</v>
      </c>
    </row>
    <row r="172" spans="1:3" x14ac:dyDescent="0.2">
      <c r="A172" s="135" t="s">
        <v>605</v>
      </c>
      <c r="B172" s="136" t="s">
        <v>606</v>
      </c>
      <c r="C172" s="137" t="s">
        <v>606</v>
      </c>
    </row>
    <row r="173" spans="1:3" x14ac:dyDescent="0.2">
      <c r="A173" s="135" t="s">
        <v>607</v>
      </c>
      <c r="B173" s="136" t="s">
        <v>608</v>
      </c>
      <c r="C173" s="137" t="s">
        <v>608</v>
      </c>
    </row>
    <row r="174" spans="1:3" x14ac:dyDescent="0.2">
      <c r="A174" s="135" t="s">
        <v>609</v>
      </c>
      <c r="B174" s="136" t="s">
        <v>610</v>
      </c>
      <c r="C174" s="137" t="s">
        <v>610</v>
      </c>
    </row>
    <row r="175" spans="1:3" x14ac:dyDescent="0.2">
      <c r="A175" s="135" t="s">
        <v>611</v>
      </c>
      <c r="B175" s="136" t="s">
        <v>612</v>
      </c>
      <c r="C175" s="137" t="s">
        <v>612</v>
      </c>
    </row>
    <row r="176" spans="1:3" x14ac:dyDescent="0.2">
      <c r="A176" s="135" t="s">
        <v>613</v>
      </c>
      <c r="B176" s="136" t="s">
        <v>614</v>
      </c>
      <c r="C176" s="137" t="s">
        <v>614</v>
      </c>
    </row>
    <row r="177" spans="1:3" x14ac:dyDescent="0.2">
      <c r="A177" s="135" t="s">
        <v>615</v>
      </c>
      <c r="B177" s="136" t="s">
        <v>616</v>
      </c>
      <c r="C177" s="137" t="s">
        <v>616</v>
      </c>
    </row>
    <row r="178" spans="1:3" x14ac:dyDescent="0.2">
      <c r="A178" s="135" t="s">
        <v>617</v>
      </c>
      <c r="B178" s="136" t="s">
        <v>618</v>
      </c>
      <c r="C178" s="137" t="s">
        <v>618</v>
      </c>
    </row>
    <row r="179" spans="1:3" x14ac:dyDescent="0.2">
      <c r="A179" s="135" t="s">
        <v>619</v>
      </c>
      <c r="B179" s="136" t="s">
        <v>620</v>
      </c>
      <c r="C179" s="137" t="s">
        <v>620</v>
      </c>
    </row>
    <row r="180" spans="1:3" x14ac:dyDescent="0.2">
      <c r="A180" s="135" t="s">
        <v>621</v>
      </c>
      <c r="B180" s="136" t="s">
        <v>622</v>
      </c>
      <c r="C180" s="137" t="s">
        <v>622</v>
      </c>
    </row>
    <row r="181" spans="1:3" x14ac:dyDescent="0.2">
      <c r="A181" s="135" t="s">
        <v>623</v>
      </c>
      <c r="B181" s="136" t="s">
        <v>624</v>
      </c>
      <c r="C181" s="137" t="s">
        <v>624</v>
      </c>
    </row>
    <row r="182" spans="1:3" x14ac:dyDescent="0.2">
      <c r="A182" s="135" t="s">
        <v>625</v>
      </c>
      <c r="B182" s="136" t="s">
        <v>626</v>
      </c>
      <c r="C182" s="137" t="s">
        <v>626</v>
      </c>
    </row>
    <row r="183" spans="1:3" x14ac:dyDescent="0.2">
      <c r="A183" s="135" t="s">
        <v>627</v>
      </c>
      <c r="B183" s="136" t="s">
        <v>628</v>
      </c>
      <c r="C183" s="137" t="s">
        <v>628</v>
      </c>
    </row>
    <row r="184" spans="1:3" x14ac:dyDescent="0.2">
      <c r="A184" s="135" t="s">
        <v>629</v>
      </c>
      <c r="B184" s="136" t="s">
        <v>630</v>
      </c>
      <c r="C184" s="137" t="s">
        <v>630</v>
      </c>
    </row>
    <row r="185" spans="1:3" x14ac:dyDescent="0.2">
      <c r="A185" s="135" t="s">
        <v>631</v>
      </c>
      <c r="B185" s="136" t="s">
        <v>632</v>
      </c>
      <c r="C185" s="137" t="s">
        <v>632</v>
      </c>
    </row>
    <row r="186" spans="1:3" x14ac:dyDescent="0.2">
      <c r="A186" s="135" t="s">
        <v>633</v>
      </c>
      <c r="B186" s="136" t="s">
        <v>634</v>
      </c>
      <c r="C186" s="137" t="s">
        <v>634</v>
      </c>
    </row>
    <row r="187" spans="1:3" x14ac:dyDescent="0.2">
      <c r="A187" s="138" t="s">
        <v>635</v>
      </c>
      <c r="B187" s="136" t="s">
        <v>636</v>
      </c>
      <c r="C187" s="137" t="s">
        <v>636</v>
      </c>
    </row>
    <row r="188" spans="1:3" x14ac:dyDescent="0.2">
      <c r="A188" s="135" t="s">
        <v>637</v>
      </c>
      <c r="B188" s="136" t="s">
        <v>638</v>
      </c>
      <c r="C188" s="137" t="s">
        <v>638</v>
      </c>
    </row>
    <row r="189" spans="1:3" x14ac:dyDescent="0.2">
      <c r="A189" s="135" t="s">
        <v>639</v>
      </c>
      <c r="B189" s="136" t="s">
        <v>640</v>
      </c>
      <c r="C189" s="137" t="s">
        <v>640</v>
      </c>
    </row>
    <row r="190" spans="1:3" x14ac:dyDescent="0.2">
      <c r="A190" s="135" t="s">
        <v>641</v>
      </c>
      <c r="B190" s="136" t="s">
        <v>642</v>
      </c>
      <c r="C190" s="137" t="s">
        <v>642</v>
      </c>
    </row>
    <row r="191" spans="1:3" x14ac:dyDescent="0.2">
      <c r="A191" s="135" t="s">
        <v>643</v>
      </c>
      <c r="B191" s="136" t="s">
        <v>644</v>
      </c>
      <c r="C191" s="137" t="s">
        <v>644</v>
      </c>
    </row>
    <row r="192" spans="1:3" x14ac:dyDescent="0.2">
      <c r="A192" s="135" t="s">
        <v>645</v>
      </c>
      <c r="B192" s="136" t="s">
        <v>646</v>
      </c>
      <c r="C192" s="137" t="s">
        <v>646</v>
      </c>
    </row>
    <row r="193" spans="1:3" x14ac:dyDescent="0.2">
      <c r="A193" s="135" t="s">
        <v>647</v>
      </c>
      <c r="B193" s="136" t="s">
        <v>648</v>
      </c>
      <c r="C193" s="137" t="s">
        <v>648</v>
      </c>
    </row>
    <row r="194" spans="1:3" x14ac:dyDescent="0.2">
      <c r="A194" s="135" t="s">
        <v>649</v>
      </c>
      <c r="B194" s="136" t="s">
        <v>650</v>
      </c>
      <c r="C194" s="137" t="s">
        <v>650</v>
      </c>
    </row>
    <row r="195" spans="1:3" x14ac:dyDescent="0.2">
      <c r="A195" s="135" t="s">
        <v>651</v>
      </c>
      <c r="B195" s="136" t="s">
        <v>652</v>
      </c>
      <c r="C195" s="137" t="s">
        <v>652</v>
      </c>
    </row>
    <row r="196" spans="1:3" x14ac:dyDescent="0.2">
      <c r="A196" s="135" t="s">
        <v>653</v>
      </c>
      <c r="B196" s="136" t="s">
        <v>654</v>
      </c>
      <c r="C196" s="137" t="s">
        <v>654</v>
      </c>
    </row>
    <row r="197" spans="1:3" x14ac:dyDescent="0.2">
      <c r="A197" s="135" t="s">
        <v>655</v>
      </c>
      <c r="B197" s="136" t="s">
        <v>656</v>
      </c>
      <c r="C197" s="137" t="s">
        <v>656</v>
      </c>
    </row>
    <row r="198" spans="1:3" x14ac:dyDescent="0.2">
      <c r="A198" s="135" t="s">
        <v>657</v>
      </c>
      <c r="B198" s="136" t="s">
        <v>658</v>
      </c>
      <c r="C198" s="137" t="s">
        <v>658</v>
      </c>
    </row>
    <row r="199" spans="1:3" ht="13.5" thickBot="1" x14ac:dyDescent="0.25">
      <c r="A199" s="139" t="s">
        <v>659</v>
      </c>
      <c r="B199" s="140" t="s">
        <v>660</v>
      </c>
      <c r="C199" s="141" t="s">
        <v>660</v>
      </c>
    </row>
  </sheetData>
  <conditionalFormatting sqref="A3:A199">
    <cfRule type="expression" dxfId="8" priority="4" stopIfTrue="1">
      <formula>H3="Incomplete"</formula>
    </cfRule>
    <cfRule type="expression" dxfId="7" priority="5" stopIfTrue="1">
      <formula>H3="Exempt"</formula>
    </cfRule>
  </conditionalFormatting>
  <conditionalFormatting sqref="A2:A199">
    <cfRule type="expression" dxfId="6" priority="6" stopIfTrue="1">
      <formula>H2="Incomplete"</formula>
    </cfRule>
    <cfRule type="expression" dxfId="5" priority="7" stopIfTrue="1">
      <formula>H2="Exempt"</formula>
    </cfRule>
    <cfRule type="expression" dxfId="4" priority="8" stopIfTrue="1">
      <formula>H2="Successful"</formula>
    </cfRule>
  </conditionalFormatting>
  <conditionalFormatting sqref="B2:C199">
    <cfRule type="expression" dxfId="3" priority="1" stopIfTrue="1">
      <formula>H2="Incomplete"</formula>
    </cfRule>
    <cfRule type="expression" dxfId="2" priority="2" stopIfTrue="1">
      <formula>H2="Exempt"</formula>
    </cfRule>
    <cfRule type="expression" dxfId="1" priority="3" stopIfTrue="1">
      <formula>H2="Successful"</formula>
    </cfRule>
  </conditionalFormatting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35"/>
  <sheetViews>
    <sheetView workbookViewId="0">
      <selection activeCell="H16" sqref="H16"/>
    </sheetView>
  </sheetViews>
  <sheetFormatPr defaultColWidth="9.140625" defaultRowHeight="12.75" x14ac:dyDescent="0.2"/>
  <cols>
    <col min="1" max="1" width="12.28515625" style="131" bestFit="1" customWidth="1"/>
    <col min="2" max="2" width="10.5703125" style="131" bestFit="1" customWidth="1"/>
    <col min="3" max="3" width="12.5703125" style="131" bestFit="1" customWidth="1"/>
    <col min="4" max="4" width="7.5703125" style="131" bestFit="1" customWidth="1"/>
    <col min="5" max="5" width="8.28515625" style="131" customWidth="1"/>
    <col min="6" max="6" width="17.42578125" style="131" customWidth="1"/>
    <col min="7" max="7" width="21.7109375" style="131" customWidth="1"/>
    <col min="8" max="8" width="46.7109375" style="131" customWidth="1"/>
    <col min="9" max="9" width="38.28515625" style="131" customWidth="1"/>
    <col min="10" max="10" width="4.85546875" style="131" customWidth="1"/>
    <col min="11" max="11" width="21.7109375" style="131" bestFit="1" customWidth="1"/>
    <col min="12" max="12" width="23.7109375" style="131" bestFit="1" customWidth="1"/>
    <col min="13" max="16384" width="9.140625" style="131"/>
  </cols>
  <sheetData>
    <row r="1" spans="1:12" ht="18" x14ac:dyDescent="0.25">
      <c r="H1" s="143" t="str">
        <f>IF('SCC PIA'!H12=0,"School has not input School Number",0)</f>
        <v>School has not input School Number</v>
      </c>
    </row>
    <row r="2" spans="1:12" ht="18" x14ac:dyDescent="0.25">
      <c r="A2" s="131" t="s">
        <v>661</v>
      </c>
      <c r="C2" s="144" t="str">
        <f>'SCC PIA'!$I$70&amp;'SCC PIA'!$I$69</f>
        <v>PIA SCH</v>
      </c>
      <c r="H2" s="143" t="str">
        <f>IF('SCC PIA'!H8=0,"Form is NULL value - check before uploading",0)</f>
        <v>Form is NULL value - check before uploading</v>
      </c>
    </row>
    <row r="3" spans="1:12" ht="18" x14ac:dyDescent="0.25">
      <c r="H3" s="143" t="str">
        <f>IF('SCC PIA'!I69=0,"DO NOT UPLOAD UNTIL REFERENCE NUMBER INPUT!!!",0)</f>
        <v>DO NOT UPLOAD UNTIL REFERENCE NUMBER INPUT!!!</v>
      </c>
    </row>
    <row r="4" spans="1:12" s="146" customFormat="1" x14ac:dyDescent="0.2">
      <c r="A4" s="145" t="s">
        <v>662</v>
      </c>
      <c r="B4" s="145" t="s">
        <v>663</v>
      </c>
      <c r="C4" s="145" t="s">
        <v>664</v>
      </c>
      <c r="D4" s="145" t="s">
        <v>665</v>
      </c>
      <c r="E4" s="145" t="s">
        <v>666</v>
      </c>
      <c r="F4" s="145" t="s">
        <v>667</v>
      </c>
      <c r="G4" s="145" t="s">
        <v>668</v>
      </c>
      <c r="H4" s="145" t="s">
        <v>669</v>
      </c>
      <c r="I4" s="145" t="s">
        <v>670</v>
      </c>
      <c r="K4" s="146" t="s">
        <v>671</v>
      </c>
      <c r="L4" s="146" t="s">
        <v>672</v>
      </c>
    </row>
    <row r="5" spans="1:12" x14ac:dyDescent="0.2">
      <c r="A5" s="136" t="s">
        <v>241</v>
      </c>
      <c r="B5" s="136" t="s">
        <v>242</v>
      </c>
      <c r="C5" s="136">
        <v>0</v>
      </c>
      <c r="D5" s="136" t="s">
        <v>245</v>
      </c>
      <c r="E5" s="136" t="s">
        <v>39</v>
      </c>
      <c r="F5" s="147">
        <f>+'SCC PIA'!H8</f>
        <v>0</v>
      </c>
      <c r="G5" s="136"/>
      <c r="H5" s="136" t="str">
        <f>CONCATENATE("PIA Contra Line ",C2)</f>
        <v>PIA Contra Line PIA SCH</v>
      </c>
      <c r="I5" s="156" t="s">
        <v>743</v>
      </c>
    </row>
    <row r="6" spans="1:12" x14ac:dyDescent="0.2">
      <c r="A6" s="148" t="str">
        <f>IF('SCC PIA'!F18&lt;&gt;"",'SCC PIA'!F18,"")</f>
        <v/>
      </c>
      <c r="B6" s="149" t="str">
        <f>IF('SCC PIA'!G18&lt;&gt;"",K6,"")</f>
        <v/>
      </c>
      <c r="C6" s="149" t="str">
        <f>IF('SCC PIA'!H18&lt;&gt;"",$L6,"")</f>
        <v/>
      </c>
      <c r="D6" s="149" t="str">
        <f>IF('SCC PIA'!G18&lt;&gt;"",0,"")</f>
        <v/>
      </c>
      <c r="E6" s="149" t="str">
        <f>IF('SCC PIA'!G18&lt;&gt;"","S","")</f>
        <v/>
      </c>
      <c r="F6" s="136"/>
      <c r="G6" s="150" t="str">
        <f>IF('SCC PIA'!H18&lt;&gt;0,'SCC PIA'!H18,"")</f>
        <v/>
      </c>
      <c r="H6" s="151" t="str">
        <f>IF('SCC PIA'!G18&lt;&gt;"",CONCATENATE('SCC PIA'!$F$18," ",'Finance Template'!$C$2,""),"")</f>
        <v/>
      </c>
      <c r="I6" s="151" t="str">
        <f>IF('SCC PIA'!H18&lt;&gt;"",CONCATENATE('SCC PIA'!J18,"|",'SCC PIA'!K18,"|",'SCC PIA'!I18),"")</f>
        <v/>
      </c>
      <c r="K6" s="152" t="e">
        <f>VLOOKUP('SCC PIA'!G18,Conversion!$A$2:$E$172,2,FALSE)</f>
        <v>#N/A</v>
      </c>
      <c r="L6" s="152" t="e">
        <f>VLOOKUP('SCC PIA'!G18,Conversion!$A$2:$E$172,3,FALSE)</f>
        <v>#N/A</v>
      </c>
    </row>
    <row r="7" spans="1:12" x14ac:dyDescent="0.2">
      <c r="A7" s="148" t="str">
        <f>IF('SCC PIA'!F19&lt;&gt;"",'SCC PIA'!F19,"")</f>
        <v/>
      </c>
      <c r="B7" s="149" t="str">
        <f>IF('SCC PIA'!G19&lt;&gt;"",K7,"")</f>
        <v/>
      </c>
      <c r="C7" s="149" t="str">
        <f>IF('SCC PIA'!H19&lt;&gt;"",$L7,"")</f>
        <v/>
      </c>
      <c r="D7" s="149" t="str">
        <f>IF('SCC PIA'!G19&lt;&gt;"",0,"")</f>
        <v/>
      </c>
      <c r="E7" s="149" t="str">
        <f>IF('SCC PIA'!G19&lt;&gt;"","S","")</f>
        <v/>
      </c>
      <c r="F7" s="136"/>
      <c r="G7" s="150" t="str">
        <f>IF('SCC PIA'!H19&lt;&gt;0,'SCC PIA'!H19,"")</f>
        <v/>
      </c>
      <c r="H7" s="151" t="str">
        <f>IF('SCC PIA'!G19&lt;&gt;"",CONCATENATE('SCC PIA'!$F$18," ",'Finance Template'!$C$2,""),"")</f>
        <v/>
      </c>
      <c r="I7" s="151" t="str">
        <f>IF('SCC PIA'!H19&lt;&gt;"",CONCATENATE('SCC PIA'!J19,"|",'SCC PIA'!K19,"|",'SCC PIA'!I19),"")</f>
        <v/>
      </c>
      <c r="K7" s="152" t="e">
        <f>VLOOKUP('SCC PIA'!G19,Conversion!$A$2:$E$172,2,FALSE)</f>
        <v>#N/A</v>
      </c>
      <c r="L7" s="152" t="e">
        <f>VLOOKUP('SCC PIA'!G19,Conversion!$A$2:$E$172,3,FALSE)</f>
        <v>#N/A</v>
      </c>
    </row>
    <row r="8" spans="1:12" x14ac:dyDescent="0.2">
      <c r="A8" s="148" t="str">
        <f>IF('SCC PIA'!F20&lt;&gt;"",'SCC PIA'!F20,"")</f>
        <v/>
      </c>
      <c r="B8" s="149" t="str">
        <f>IF('SCC PIA'!G20&lt;&gt;"",K8,"")</f>
        <v/>
      </c>
      <c r="C8" s="149" t="str">
        <f>IF('SCC PIA'!H20&lt;&gt;"",$L8,"")</f>
        <v/>
      </c>
      <c r="D8" s="149" t="str">
        <f>IF('SCC PIA'!G20&lt;&gt;"",0,"")</f>
        <v/>
      </c>
      <c r="E8" s="149" t="str">
        <f>IF('SCC PIA'!G20&lt;&gt;"","S","")</f>
        <v/>
      </c>
      <c r="F8" s="136"/>
      <c r="G8" s="150" t="str">
        <f>IF('SCC PIA'!H20&lt;&gt;0,'SCC PIA'!H20,"")</f>
        <v/>
      </c>
      <c r="H8" s="151" t="str">
        <f>IF('SCC PIA'!G20&lt;&gt;"",CONCATENATE('SCC PIA'!$F$18," ",'Finance Template'!$C$2,""),"")</f>
        <v/>
      </c>
      <c r="I8" s="151" t="str">
        <f>IF('SCC PIA'!H20&lt;&gt;"",CONCATENATE('SCC PIA'!J20,"|",'SCC PIA'!K20,"|",'SCC PIA'!I20),"")</f>
        <v/>
      </c>
      <c r="K8" s="152" t="e">
        <f>VLOOKUP('SCC PIA'!G20,Conversion!$A$2:$E$172,2,FALSE)</f>
        <v>#N/A</v>
      </c>
      <c r="L8" s="152" t="e">
        <f>VLOOKUP('SCC PIA'!G20,Conversion!$A$2:$E$172,3,FALSE)</f>
        <v>#N/A</v>
      </c>
    </row>
    <row r="9" spans="1:12" x14ac:dyDescent="0.2">
      <c r="A9" s="148" t="str">
        <f>IF('SCC PIA'!F21&lt;&gt;"",'SCC PIA'!F21,"")</f>
        <v/>
      </c>
      <c r="B9" s="149" t="str">
        <f>IF('SCC PIA'!G21&lt;&gt;"",K9,"")</f>
        <v/>
      </c>
      <c r="C9" s="149" t="str">
        <f>IF('SCC PIA'!H21&lt;&gt;"",$L9,"")</f>
        <v/>
      </c>
      <c r="D9" s="149" t="str">
        <f>IF('SCC PIA'!G21&lt;&gt;"",0,"")</f>
        <v/>
      </c>
      <c r="E9" s="149" t="str">
        <f>IF('SCC PIA'!G21&lt;&gt;"","S","")</f>
        <v/>
      </c>
      <c r="F9" s="136"/>
      <c r="G9" s="150" t="str">
        <f>IF('SCC PIA'!H21&lt;&gt;0,'SCC PIA'!H21,"")</f>
        <v/>
      </c>
      <c r="H9" s="151" t="str">
        <f>IF('SCC PIA'!G21&lt;&gt;"",CONCATENATE('SCC PIA'!$F$18," ",'Finance Template'!$C$2,""),"")</f>
        <v/>
      </c>
      <c r="I9" s="151" t="str">
        <f>IF('SCC PIA'!H21&lt;&gt;"",CONCATENATE('SCC PIA'!J21,"|",'SCC PIA'!K21,"|",'SCC PIA'!I21),"")</f>
        <v/>
      </c>
      <c r="K9" s="152" t="e">
        <f>VLOOKUP('SCC PIA'!G21,Conversion!$A$2:$E$172,2,FALSE)</f>
        <v>#N/A</v>
      </c>
      <c r="L9" s="152" t="e">
        <f>VLOOKUP('SCC PIA'!G21,Conversion!$A$2:$E$172,3,FALSE)</f>
        <v>#N/A</v>
      </c>
    </row>
    <row r="10" spans="1:12" x14ac:dyDescent="0.2">
      <c r="A10" s="148" t="str">
        <f>IF('SCC PIA'!F22&lt;&gt;"",'SCC PIA'!F22,"")</f>
        <v/>
      </c>
      <c r="B10" s="149" t="str">
        <f>IF('SCC PIA'!G22&lt;&gt;"",K10,"")</f>
        <v/>
      </c>
      <c r="C10" s="149" t="str">
        <f>IF('SCC PIA'!H22&lt;&gt;"",$L10,"")</f>
        <v/>
      </c>
      <c r="D10" s="149" t="str">
        <f>IF('SCC PIA'!G22&lt;&gt;"",0,"")</f>
        <v/>
      </c>
      <c r="E10" s="149" t="str">
        <f>IF('SCC PIA'!G22&lt;&gt;"","S","")</f>
        <v/>
      </c>
      <c r="F10" s="136"/>
      <c r="G10" s="150" t="str">
        <f>IF('SCC PIA'!H22&lt;&gt;0,'SCC PIA'!H22,"")</f>
        <v/>
      </c>
      <c r="H10" s="151" t="str">
        <f>IF('SCC PIA'!G22&lt;&gt;"",CONCATENATE('SCC PIA'!$F$18," ",'Finance Template'!$C$2,""),"")</f>
        <v/>
      </c>
      <c r="I10" s="151" t="str">
        <f>IF('SCC PIA'!H22&lt;&gt;"",CONCATENATE('SCC PIA'!J22,"|",'SCC PIA'!K22,"|",'SCC PIA'!I22),"")</f>
        <v/>
      </c>
      <c r="K10" s="152" t="e">
        <f>VLOOKUP('SCC PIA'!G22,Conversion!$A$2:$E$172,2,FALSE)</f>
        <v>#N/A</v>
      </c>
      <c r="L10" s="152" t="e">
        <f>VLOOKUP('SCC PIA'!G22,Conversion!$A$2:$E$172,3,FALSE)</f>
        <v>#N/A</v>
      </c>
    </row>
    <row r="11" spans="1:12" x14ac:dyDescent="0.2">
      <c r="A11" s="148" t="str">
        <f>IF('SCC PIA'!F23&lt;&gt;"",'SCC PIA'!F23,"")</f>
        <v/>
      </c>
      <c r="B11" s="149" t="str">
        <f>IF('SCC PIA'!G23&lt;&gt;"",K11,"")</f>
        <v/>
      </c>
      <c r="C11" s="149" t="str">
        <f>IF('SCC PIA'!H23&lt;&gt;"",$L11,"")</f>
        <v/>
      </c>
      <c r="D11" s="149" t="str">
        <f>IF('SCC PIA'!G23&lt;&gt;"",0,"")</f>
        <v/>
      </c>
      <c r="E11" s="149" t="str">
        <f>IF('SCC PIA'!G23&lt;&gt;"","S","")</f>
        <v/>
      </c>
      <c r="F11" s="136"/>
      <c r="G11" s="150" t="str">
        <f>IF('SCC PIA'!H23&lt;&gt;0,'SCC PIA'!H23,"")</f>
        <v/>
      </c>
      <c r="H11" s="151" t="str">
        <f>IF('SCC PIA'!G23&lt;&gt;"",CONCATENATE('SCC PIA'!$F$18," ",'Finance Template'!$C$2,""),"")</f>
        <v/>
      </c>
      <c r="I11" s="151" t="str">
        <f>IF('SCC PIA'!H23&lt;&gt;"",CONCATENATE('SCC PIA'!J23,"|",'SCC PIA'!K23,"|",'SCC PIA'!I23),"")</f>
        <v/>
      </c>
      <c r="K11" s="152" t="e">
        <f>VLOOKUP('SCC PIA'!G23,Conversion!$A$2:$E$172,2,FALSE)</f>
        <v>#N/A</v>
      </c>
      <c r="L11" s="152" t="e">
        <f>VLOOKUP('SCC PIA'!G23,Conversion!$A$2:$E$172,3,FALSE)</f>
        <v>#N/A</v>
      </c>
    </row>
    <row r="12" spans="1:12" x14ac:dyDescent="0.2">
      <c r="A12" s="148" t="str">
        <f>IF('SCC PIA'!F24&lt;&gt;"",'SCC PIA'!F24,"")</f>
        <v/>
      </c>
      <c r="B12" s="149" t="str">
        <f>IF('SCC PIA'!G24&lt;&gt;"",K12,"")</f>
        <v/>
      </c>
      <c r="C12" s="149" t="str">
        <f>IF('SCC PIA'!H24&lt;&gt;"",$L12,"")</f>
        <v/>
      </c>
      <c r="D12" s="149" t="str">
        <f>IF('SCC PIA'!G24&lt;&gt;"",0,"")</f>
        <v/>
      </c>
      <c r="E12" s="149" t="str">
        <f>IF('SCC PIA'!G24&lt;&gt;"","S","")</f>
        <v/>
      </c>
      <c r="F12" s="136"/>
      <c r="G12" s="150" t="str">
        <f>IF('SCC PIA'!H24&lt;&gt;0,'SCC PIA'!H24,"")</f>
        <v/>
      </c>
      <c r="H12" s="151" t="str">
        <f>IF('SCC PIA'!G24&lt;&gt;"",CONCATENATE('SCC PIA'!$F$18," ",'Finance Template'!$C$2,""),"")</f>
        <v/>
      </c>
      <c r="I12" s="151" t="str">
        <f>IF('SCC PIA'!H24&lt;&gt;"",CONCATENATE('SCC PIA'!J24,"|",'SCC PIA'!K24,"|",'SCC PIA'!I24),"")</f>
        <v/>
      </c>
      <c r="K12" s="152" t="e">
        <f>VLOOKUP('SCC PIA'!G24,Conversion!$A$2:$E$172,2,FALSE)</f>
        <v>#N/A</v>
      </c>
      <c r="L12" s="152" t="e">
        <f>VLOOKUP('SCC PIA'!G24,Conversion!$A$2:$E$172,3,FALSE)</f>
        <v>#N/A</v>
      </c>
    </row>
    <row r="13" spans="1:12" x14ac:dyDescent="0.2">
      <c r="A13" s="148" t="str">
        <f>IF('SCC PIA'!F25&lt;&gt;"",'SCC PIA'!F25,"")</f>
        <v/>
      </c>
      <c r="B13" s="149" t="str">
        <f>IF('SCC PIA'!G25&lt;&gt;"",K13,"")</f>
        <v/>
      </c>
      <c r="C13" s="149" t="str">
        <f>IF('SCC PIA'!H25&lt;&gt;"",$L13,"")</f>
        <v/>
      </c>
      <c r="D13" s="149" t="str">
        <f>IF('SCC PIA'!G25&lt;&gt;"",0,"")</f>
        <v/>
      </c>
      <c r="E13" s="149" t="str">
        <f>IF('SCC PIA'!G25&lt;&gt;"","S","")</f>
        <v/>
      </c>
      <c r="F13" s="136"/>
      <c r="G13" s="150" t="str">
        <f>IF('SCC PIA'!H25&lt;&gt;0,'SCC PIA'!H25,"")</f>
        <v/>
      </c>
      <c r="H13" s="151" t="str">
        <f>IF('SCC PIA'!G25&lt;&gt;"",CONCATENATE('SCC PIA'!$F$18," ",'Finance Template'!$C$2,""),"")</f>
        <v/>
      </c>
      <c r="I13" s="151" t="str">
        <f>IF('SCC PIA'!H25&lt;&gt;"",CONCATENATE('SCC PIA'!J25,"|",'SCC PIA'!K25,"|",'SCC PIA'!I25),"")</f>
        <v/>
      </c>
      <c r="K13" s="152" t="e">
        <f>VLOOKUP('SCC PIA'!G25,Conversion!$A$2:$E$172,2,FALSE)</f>
        <v>#N/A</v>
      </c>
      <c r="L13" s="152" t="e">
        <f>VLOOKUP('SCC PIA'!G25,Conversion!$A$2:$E$172,3,FALSE)</f>
        <v>#N/A</v>
      </c>
    </row>
    <row r="14" spans="1:12" x14ac:dyDescent="0.2">
      <c r="A14" s="148" t="str">
        <f>IF('SCC PIA'!F26&lt;&gt;"",'SCC PIA'!F26,"")</f>
        <v/>
      </c>
      <c r="B14" s="149" t="str">
        <f>IF('SCC PIA'!G26&lt;&gt;"",K14,"")</f>
        <v/>
      </c>
      <c r="C14" s="149" t="str">
        <f>IF('SCC PIA'!H26&lt;&gt;"",$L14,"")</f>
        <v/>
      </c>
      <c r="D14" s="149" t="str">
        <f>IF('SCC PIA'!G26&lt;&gt;"",0,"")</f>
        <v/>
      </c>
      <c r="E14" s="149" t="str">
        <f>IF('SCC PIA'!G26&lt;&gt;"","S","")</f>
        <v/>
      </c>
      <c r="F14" s="136"/>
      <c r="G14" s="150" t="str">
        <f>IF('SCC PIA'!H26&lt;&gt;0,'SCC PIA'!H26,"")</f>
        <v/>
      </c>
      <c r="H14" s="151" t="str">
        <f>IF('SCC PIA'!G26&lt;&gt;"",CONCATENATE('SCC PIA'!$F$18," ",'Finance Template'!$C$2,""),"")</f>
        <v/>
      </c>
      <c r="I14" s="151" t="str">
        <f>IF('SCC PIA'!H26&lt;&gt;"",CONCATENATE('SCC PIA'!J26,"|",'SCC PIA'!K26,"|",'SCC PIA'!I26),"")</f>
        <v/>
      </c>
      <c r="K14" s="152" t="e">
        <f>VLOOKUP('SCC PIA'!G26,Conversion!$A$2:$E$172,2,FALSE)</f>
        <v>#N/A</v>
      </c>
      <c r="L14" s="152" t="e">
        <f>VLOOKUP('SCC PIA'!G26,Conversion!$A$2:$E$172,3,FALSE)</f>
        <v>#N/A</v>
      </c>
    </row>
    <row r="15" spans="1:12" x14ac:dyDescent="0.2">
      <c r="A15" s="148" t="str">
        <f>IF('SCC PIA'!F27&lt;&gt;"",'SCC PIA'!F27,"")</f>
        <v/>
      </c>
      <c r="B15" s="149" t="str">
        <f>IF('SCC PIA'!G27&lt;&gt;"",K15,"")</f>
        <v/>
      </c>
      <c r="C15" s="149" t="str">
        <f>IF('SCC PIA'!H27&lt;&gt;"",$L15,"")</f>
        <v/>
      </c>
      <c r="D15" s="149" t="str">
        <f>IF('SCC PIA'!G27&lt;&gt;"",0,"")</f>
        <v/>
      </c>
      <c r="E15" s="149" t="str">
        <f>IF('SCC PIA'!G27&lt;&gt;"","S","")</f>
        <v/>
      </c>
      <c r="F15" s="136"/>
      <c r="G15" s="150" t="str">
        <f>IF('SCC PIA'!H27&lt;&gt;0,'SCC PIA'!H27,"")</f>
        <v/>
      </c>
      <c r="H15" s="151" t="str">
        <f>IF('SCC PIA'!G27&lt;&gt;"",CONCATENATE('SCC PIA'!$F$18," ",'Finance Template'!$C$2,""),"")</f>
        <v/>
      </c>
      <c r="I15" s="151" t="str">
        <f>IF('SCC PIA'!H27&lt;&gt;"",CONCATENATE('SCC PIA'!J27,"|",'SCC PIA'!K27,"|",'SCC PIA'!I27),"")</f>
        <v/>
      </c>
      <c r="K15" s="152" t="e">
        <f>VLOOKUP('SCC PIA'!G27,Conversion!$A$2:$E$172,2,FALSE)</f>
        <v>#N/A</v>
      </c>
      <c r="L15" s="152" t="e">
        <f>VLOOKUP('SCC PIA'!G27,Conversion!$A$2:$E$172,3,FALSE)</f>
        <v>#N/A</v>
      </c>
    </row>
    <row r="16" spans="1:12" x14ac:dyDescent="0.2">
      <c r="A16" s="148" t="str">
        <f>IF('SCC PIA'!F28&lt;&gt;"",'SCC PIA'!F28,"")</f>
        <v/>
      </c>
      <c r="B16" s="149" t="str">
        <f>IF('SCC PIA'!G28&lt;&gt;"",K16,"")</f>
        <v/>
      </c>
      <c r="C16" s="149" t="str">
        <f>IF('SCC PIA'!H28&lt;&gt;"",$L16,"")</f>
        <v/>
      </c>
      <c r="D16" s="149" t="str">
        <f>IF('SCC PIA'!G28&lt;&gt;"",0,"")</f>
        <v/>
      </c>
      <c r="E16" s="149" t="str">
        <f>IF('SCC PIA'!G28&lt;&gt;"","S","")</f>
        <v/>
      </c>
      <c r="F16" s="136"/>
      <c r="G16" s="150" t="str">
        <f>IF('SCC PIA'!H28&lt;&gt;0,'SCC PIA'!H28,"")</f>
        <v/>
      </c>
      <c r="H16" s="151" t="str">
        <f>IF('SCC PIA'!G28&lt;&gt;"",CONCATENATE('SCC PIA'!$F$18," ",'Finance Template'!$C$2,""),"")</f>
        <v/>
      </c>
      <c r="I16" s="151" t="str">
        <f>IF('SCC PIA'!H28&lt;&gt;"",CONCATENATE('SCC PIA'!J28,"|",'SCC PIA'!K28,"|",'SCC PIA'!I28),"")</f>
        <v/>
      </c>
      <c r="K16" s="152" t="e">
        <f>VLOOKUP('SCC PIA'!G28,Conversion!$A$2:$E$172,2,FALSE)</f>
        <v>#N/A</v>
      </c>
      <c r="L16" s="152" t="e">
        <f>VLOOKUP('SCC PIA'!G28,Conversion!$A$2:$E$172,3,FALSE)</f>
        <v>#N/A</v>
      </c>
    </row>
    <row r="17" spans="1:12" x14ac:dyDescent="0.2">
      <c r="A17" s="148" t="str">
        <f>IF('SCC PIA'!F29&lt;&gt;"",'SCC PIA'!F29,"")</f>
        <v/>
      </c>
      <c r="B17" s="149" t="str">
        <f>IF('SCC PIA'!G29&lt;&gt;"",K17,"")</f>
        <v/>
      </c>
      <c r="C17" s="149" t="str">
        <f>IF('SCC PIA'!H29&lt;&gt;"",$L17,"")</f>
        <v/>
      </c>
      <c r="D17" s="149" t="str">
        <f>IF('SCC PIA'!G29&lt;&gt;"",0,"")</f>
        <v/>
      </c>
      <c r="E17" s="149" t="str">
        <f>IF('SCC PIA'!G29&lt;&gt;"","S","")</f>
        <v/>
      </c>
      <c r="F17" s="136"/>
      <c r="G17" s="150" t="str">
        <f>IF('SCC PIA'!H29&lt;&gt;0,'SCC PIA'!H29,"")</f>
        <v/>
      </c>
      <c r="H17" s="151" t="str">
        <f>IF('SCC PIA'!G29&lt;&gt;"",CONCATENATE('SCC PIA'!$F$18," ",'Finance Template'!$C$2,""),"")</f>
        <v/>
      </c>
      <c r="I17" s="151" t="str">
        <f>IF('SCC PIA'!H29&lt;&gt;"",CONCATENATE('SCC PIA'!J29,"|",'SCC PIA'!K29,"|",'SCC PIA'!I29),"")</f>
        <v/>
      </c>
      <c r="K17" s="152" t="e">
        <f>VLOOKUP('SCC PIA'!G29,Conversion!$A$2:$E$172,2,FALSE)</f>
        <v>#N/A</v>
      </c>
      <c r="L17" s="152" t="e">
        <f>VLOOKUP('SCC PIA'!G29,Conversion!$A$2:$E$172,3,FALSE)</f>
        <v>#N/A</v>
      </c>
    </row>
    <row r="18" spans="1:12" x14ac:dyDescent="0.2">
      <c r="A18" s="148" t="str">
        <f>IF('SCC PIA'!F30&lt;&gt;"",'SCC PIA'!F30,"")</f>
        <v/>
      </c>
      <c r="B18" s="149" t="str">
        <f>IF('SCC PIA'!G30&lt;&gt;"",K18,"")</f>
        <v/>
      </c>
      <c r="C18" s="149" t="str">
        <f>IF('SCC PIA'!H30&lt;&gt;"",$L18,"")</f>
        <v/>
      </c>
      <c r="D18" s="149" t="str">
        <f>IF('SCC PIA'!G30&lt;&gt;"",0,"")</f>
        <v/>
      </c>
      <c r="E18" s="149" t="str">
        <f>IF('SCC PIA'!G30&lt;&gt;"","S","")</f>
        <v/>
      </c>
      <c r="F18" s="136"/>
      <c r="G18" s="150" t="str">
        <f>IF('SCC PIA'!H30&lt;&gt;0,'SCC PIA'!H30,"")</f>
        <v/>
      </c>
      <c r="H18" s="151" t="str">
        <f>IF('SCC PIA'!G30&lt;&gt;"",CONCATENATE('SCC PIA'!$F$18," ",'Finance Template'!$C$2,""),"")</f>
        <v/>
      </c>
      <c r="I18" s="151" t="str">
        <f>IF('SCC PIA'!H30&lt;&gt;"",CONCATENATE('SCC PIA'!J30,"|",'SCC PIA'!K30,"|",'SCC PIA'!I30),"")</f>
        <v/>
      </c>
      <c r="K18" s="152" t="e">
        <f>VLOOKUP('SCC PIA'!G30,Conversion!$A$2:$E$172,2,FALSE)</f>
        <v>#N/A</v>
      </c>
      <c r="L18" s="152" t="e">
        <f>VLOOKUP('SCC PIA'!G30,Conversion!$A$2:$E$172,3,FALSE)</f>
        <v>#N/A</v>
      </c>
    </row>
    <row r="19" spans="1:12" x14ac:dyDescent="0.2">
      <c r="A19" s="148" t="str">
        <f>IF('SCC PIA'!F31&lt;&gt;"",'SCC PIA'!F31,"")</f>
        <v/>
      </c>
      <c r="B19" s="149" t="str">
        <f>IF('SCC PIA'!G31&lt;&gt;"",K19,"")</f>
        <v/>
      </c>
      <c r="C19" s="149" t="str">
        <f>IF('SCC PIA'!H31&lt;&gt;"",$L19,"")</f>
        <v/>
      </c>
      <c r="D19" s="149" t="str">
        <f>IF('SCC PIA'!G31&lt;&gt;"",0,"")</f>
        <v/>
      </c>
      <c r="E19" s="149" t="str">
        <f>IF('SCC PIA'!G31&lt;&gt;"","S","")</f>
        <v/>
      </c>
      <c r="F19" s="136"/>
      <c r="G19" s="150" t="str">
        <f>IF('SCC PIA'!H31&lt;&gt;0,'SCC PIA'!H31,"")</f>
        <v/>
      </c>
      <c r="H19" s="151" t="str">
        <f>IF('SCC PIA'!G31&lt;&gt;"",CONCATENATE('SCC PIA'!$F$18," ",'Finance Template'!$C$2,""),"")</f>
        <v/>
      </c>
      <c r="I19" s="151" t="str">
        <f>IF('SCC PIA'!H31&lt;&gt;"",CONCATENATE('SCC PIA'!J31,"|",'SCC PIA'!K31,"|",'SCC PIA'!I31),"")</f>
        <v/>
      </c>
      <c r="K19" s="152" t="e">
        <f>VLOOKUP('SCC PIA'!G31,Conversion!$A$2:$E$172,2,FALSE)</f>
        <v>#N/A</v>
      </c>
      <c r="L19" s="152" t="e">
        <f>VLOOKUP('SCC PIA'!G31,Conversion!$A$2:$E$172,3,FALSE)</f>
        <v>#N/A</v>
      </c>
    </row>
    <row r="20" spans="1:12" x14ac:dyDescent="0.2">
      <c r="A20" s="148" t="str">
        <f>IF('SCC PIA'!F32&lt;&gt;"",'SCC PIA'!F32,"")</f>
        <v/>
      </c>
      <c r="B20" s="149" t="str">
        <f>IF('SCC PIA'!G32&lt;&gt;"",K20,"")</f>
        <v/>
      </c>
      <c r="C20" s="149" t="str">
        <f>IF('SCC PIA'!H32&lt;&gt;"",$L20,"")</f>
        <v/>
      </c>
      <c r="D20" s="149" t="str">
        <f>IF('SCC PIA'!G32&lt;&gt;"",0,"")</f>
        <v/>
      </c>
      <c r="E20" s="149" t="str">
        <f>IF('SCC PIA'!G32&lt;&gt;"","S","")</f>
        <v/>
      </c>
      <c r="F20" s="136"/>
      <c r="G20" s="150" t="str">
        <f>IF('SCC PIA'!H32&lt;&gt;0,'SCC PIA'!H32,"")</f>
        <v/>
      </c>
      <c r="H20" s="151" t="str">
        <f>IF('SCC PIA'!G32&lt;&gt;"",CONCATENATE('SCC PIA'!$F$18," ",'Finance Template'!$C$2,""),"")</f>
        <v/>
      </c>
      <c r="I20" s="151" t="str">
        <f>IF('SCC PIA'!H32&lt;&gt;"",CONCATENATE('SCC PIA'!J32,"|",'SCC PIA'!K32,"|",'SCC PIA'!I32),"")</f>
        <v/>
      </c>
      <c r="K20" s="152" t="e">
        <f>VLOOKUP('SCC PIA'!G32,Conversion!$A$2:$E$172,2,FALSE)</f>
        <v>#N/A</v>
      </c>
      <c r="L20" s="152" t="e">
        <f>VLOOKUP('SCC PIA'!G32,Conversion!$A$2:$E$172,3,FALSE)</f>
        <v>#N/A</v>
      </c>
    </row>
    <row r="21" spans="1:12" x14ac:dyDescent="0.2">
      <c r="A21" s="148" t="str">
        <f>IF('SCC PIA'!F33&lt;&gt;"",'SCC PIA'!F33,"")</f>
        <v/>
      </c>
      <c r="B21" s="149" t="str">
        <f>IF('SCC PIA'!G33&lt;&gt;"",K21,"")</f>
        <v/>
      </c>
      <c r="C21" s="149" t="str">
        <f>IF('SCC PIA'!H33&lt;&gt;"",$L21,"")</f>
        <v/>
      </c>
      <c r="D21" s="149" t="str">
        <f>IF('SCC PIA'!G33&lt;&gt;"",0,"")</f>
        <v/>
      </c>
      <c r="E21" s="149" t="str">
        <f>IF('SCC PIA'!G33&lt;&gt;"","S","")</f>
        <v/>
      </c>
      <c r="F21" s="136"/>
      <c r="G21" s="150" t="str">
        <f>IF('SCC PIA'!H33&lt;&gt;0,'SCC PIA'!H33,"")</f>
        <v/>
      </c>
      <c r="H21" s="151" t="str">
        <f>IF('SCC PIA'!G33&lt;&gt;"",CONCATENATE('SCC PIA'!$F$18," ",'Finance Template'!$C$2,""),"")</f>
        <v/>
      </c>
      <c r="I21" s="151" t="str">
        <f>IF('SCC PIA'!H33&lt;&gt;"",CONCATENATE('SCC PIA'!J33,"|",'SCC PIA'!K33,"|",'SCC PIA'!I33),"")</f>
        <v/>
      </c>
      <c r="K21" s="152" t="e">
        <f>VLOOKUP('SCC PIA'!G33,Conversion!$A$2:$E$172,2,FALSE)</f>
        <v>#N/A</v>
      </c>
      <c r="L21" s="152" t="e">
        <f>VLOOKUP('SCC PIA'!G33,Conversion!$A$2:$E$172,3,FALSE)</f>
        <v>#N/A</v>
      </c>
    </row>
    <row r="22" spans="1:12" x14ac:dyDescent="0.2">
      <c r="A22" s="148" t="str">
        <f>IF('SCC PIA'!F34&lt;&gt;"",'SCC PIA'!F34,"")</f>
        <v/>
      </c>
      <c r="B22" s="149" t="str">
        <f>IF('SCC PIA'!G34&lt;&gt;"",K22,"")</f>
        <v/>
      </c>
      <c r="C22" s="149" t="str">
        <f>IF('SCC PIA'!H34&lt;&gt;"",$L22,"")</f>
        <v/>
      </c>
      <c r="D22" s="149" t="str">
        <f>IF('SCC PIA'!G34&lt;&gt;"",0,"")</f>
        <v/>
      </c>
      <c r="E22" s="149" t="str">
        <f>IF('SCC PIA'!G34&lt;&gt;"","S","")</f>
        <v/>
      </c>
      <c r="F22" s="136"/>
      <c r="G22" s="150" t="str">
        <f>IF('SCC PIA'!H34&lt;&gt;0,'SCC PIA'!H34,"")</f>
        <v/>
      </c>
      <c r="H22" s="151" t="str">
        <f>IF('SCC PIA'!G34&lt;&gt;"",CONCATENATE('SCC PIA'!$F$18," ",'Finance Template'!$C$2,""),"")</f>
        <v/>
      </c>
      <c r="I22" s="151" t="str">
        <f>IF('SCC PIA'!H34&lt;&gt;"",CONCATENATE('SCC PIA'!J34,"|",'SCC PIA'!K34,"|",'SCC PIA'!I34),"")</f>
        <v/>
      </c>
      <c r="K22" s="152" t="e">
        <f>VLOOKUP('SCC PIA'!G34,Conversion!$A$2:$E$172,2,FALSE)</f>
        <v>#N/A</v>
      </c>
      <c r="L22" s="152" t="e">
        <f>VLOOKUP('SCC PIA'!G34,Conversion!$A$2:$E$172,3,FALSE)</f>
        <v>#N/A</v>
      </c>
    </row>
    <row r="23" spans="1:12" x14ac:dyDescent="0.2">
      <c r="A23" s="148" t="str">
        <f>IF('SCC PIA'!F35&lt;&gt;"",'SCC PIA'!F35,"")</f>
        <v/>
      </c>
      <c r="B23" s="149" t="str">
        <f>IF('SCC PIA'!G35&lt;&gt;"",K23,"")</f>
        <v/>
      </c>
      <c r="C23" s="149" t="str">
        <f>IF('SCC PIA'!H35&lt;&gt;"",$L23,"")</f>
        <v/>
      </c>
      <c r="D23" s="149" t="str">
        <f>IF('SCC PIA'!G35&lt;&gt;"",0,"")</f>
        <v/>
      </c>
      <c r="E23" s="149" t="str">
        <f>IF('SCC PIA'!G35&lt;&gt;"","S","")</f>
        <v/>
      </c>
      <c r="F23" s="136"/>
      <c r="G23" s="150" t="str">
        <f>IF('SCC PIA'!H35&lt;&gt;0,'SCC PIA'!H35,"")</f>
        <v/>
      </c>
      <c r="H23" s="151" t="str">
        <f>IF('SCC PIA'!G35&lt;&gt;"",CONCATENATE('SCC PIA'!$F$18," ",'Finance Template'!$C$2,""),"")</f>
        <v/>
      </c>
      <c r="I23" s="151" t="str">
        <f>IF('SCC PIA'!H35&lt;&gt;"",CONCATENATE('SCC PIA'!J35,"|",'SCC PIA'!K35,"|",'SCC PIA'!I35),"")</f>
        <v/>
      </c>
      <c r="K23" s="152" t="e">
        <f>VLOOKUP('SCC PIA'!G35,Conversion!$A$2:$E$172,2,FALSE)</f>
        <v>#N/A</v>
      </c>
      <c r="L23" s="152" t="e">
        <f>VLOOKUP('SCC PIA'!G35,Conversion!$A$2:$E$172,3,FALSE)</f>
        <v>#N/A</v>
      </c>
    </row>
    <row r="24" spans="1:12" x14ac:dyDescent="0.2">
      <c r="A24" s="148" t="str">
        <f>IF('SCC PIA'!F36&lt;&gt;"",'SCC PIA'!F36,"")</f>
        <v/>
      </c>
      <c r="B24" s="149" t="str">
        <f>IF('SCC PIA'!G36&lt;&gt;"",K24,"")</f>
        <v/>
      </c>
      <c r="C24" s="149" t="str">
        <f>IF('SCC PIA'!H36&lt;&gt;"",$L24,"")</f>
        <v/>
      </c>
      <c r="D24" s="149" t="str">
        <f>IF('SCC PIA'!G36&lt;&gt;"",0,"")</f>
        <v/>
      </c>
      <c r="E24" s="149" t="str">
        <f>IF('SCC PIA'!G36&lt;&gt;"","S","")</f>
        <v/>
      </c>
      <c r="F24" s="136"/>
      <c r="G24" s="150" t="str">
        <f>IF('SCC PIA'!H36&lt;&gt;0,'SCC PIA'!H36,"")</f>
        <v/>
      </c>
      <c r="H24" s="151" t="str">
        <f>IF('SCC PIA'!G36&lt;&gt;"",CONCATENATE('SCC PIA'!$F$18," ",'Finance Template'!$C$2,""),"")</f>
        <v/>
      </c>
      <c r="I24" s="151" t="str">
        <f>IF('SCC PIA'!H36&lt;&gt;"",CONCATENATE('SCC PIA'!J36,"|",'SCC PIA'!K36,"|",'SCC PIA'!I36),"")</f>
        <v/>
      </c>
      <c r="K24" s="152" t="e">
        <f>VLOOKUP('SCC PIA'!G36,Conversion!$A$2:$E$172,2,FALSE)</f>
        <v>#N/A</v>
      </c>
      <c r="L24" s="152" t="e">
        <f>VLOOKUP('SCC PIA'!G36,Conversion!$A$2:$E$172,3,FALSE)</f>
        <v>#N/A</v>
      </c>
    </row>
    <row r="25" spans="1:12" x14ac:dyDescent="0.2">
      <c r="A25" s="148" t="str">
        <f>IF('SCC PIA'!F37&lt;&gt;"",'SCC PIA'!F37,"")</f>
        <v/>
      </c>
      <c r="B25" s="149" t="str">
        <f>IF('SCC PIA'!G37&lt;&gt;"",K25,"")</f>
        <v/>
      </c>
      <c r="C25" s="149" t="str">
        <f>IF('SCC PIA'!H37&lt;&gt;"",$L25,"")</f>
        <v/>
      </c>
      <c r="D25" s="149" t="str">
        <f>IF('SCC PIA'!G37&lt;&gt;"",0,"")</f>
        <v/>
      </c>
      <c r="E25" s="149" t="str">
        <f>IF('SCC PIA'!G37&lt;&gt;"","S","")</f>
        <v/>
      </c>
      <c r="F25" s="136"/>
      <c r="G25" s="150" t="str">
        <f>IF('SCC PIA'!H37&lt;&gt;0,'SCC PIA'!H37,"")</f>
        <v/>
      </c>
      <c r="H25" s="151" t="str">
        <f>IF('SCC PIA'!G37&lt;&gt;"",CONCATENATE('SCC PIA'!$F$18," ",'Finance Template'!$C$2,""),"")</f>
        <v/>
      </c>
      <c r="I25" s="151" t="str">
        <f>IF('SCC PIA'!H37&lt;&gt;"",CONCATENATE('SCC PIA'!J37,"|",'SCC PIA'!K37,"|",'SCC PIA'!I37),"")</f>
        <v/>
      </c>
      <c r="K25" s="152" t="e">
        <f>VLOOKUP('SCC PIA'!G37,Conversion!$A$2:$E$172,2,FALSE)</f>
        <v>#N/A</v>
      </c>
      <c r="L25" s="152" t="e">
        <f>VLOOKUP('SCC PIA'!G37,Conversion!$A$2:$E$172,3,FALSE)</f>
        <v>#N/A</v>
      </c>
    </row>
    <row r="26" spans="1:12" x14ac:dyDescent="0.2">
      <c r="A26" s="148" t="str">
        <f>IF('SCC PIA'!F38&lt;&gt;"",'SCC PIA'!F38,"")</f>
        <v/>
      </c>
      <c r="B26" s="149" t="str">
        <f>IF('SCC PIA'!G38&lt;&gt;"",K26,"")</f>
        <v/>
      </c>
      <c r="C26" s="149" t="str">
        <f>IF('SCC PIA'!H38&lt;&gt;"",$L26,"")</f>
        <v/>
      </c>
      <c r="D26" s="149" t="str">
        <f>IF('SCC PIA'!G38&lt;&gt;"",0,"")</f>
        <v/>
      </c>
      <c r="E26" s="149" t="str">
        <f>IF('SCC PIA'!G38&lt;&gt;"","S","")</f>
        <v/>
      </c>
      <c r="F26" s="136"/>
      <c r="G26" s="150" t="str">
        <f>IF('SCC PIA'!H38&lt;&gt;0,'SCC PIA'!H38,"")</f>
        <v/>
      </c>
      <c r="H26" s="151" t="str">
        <f>IF('SCC PIA'!G38&lt;&gt;"",CONCATENATE('SCC PIA'!$F$18," ",'Finance Template'!$C$2,""),"")</f>
        <v/>
      </c>
      <c r="I26" s="151" t="str">
        <f>IF('SCC PIA'!H38&lt;&gt;"",CONCATENATE('SCC PIA'!J38,"|",'SCC PIA'!K38,"|",'SCC PIA'!I38),"")</f>
        <v/>
      </c>
      <c r="K26" s="152" t="e">
        <f>VLOOKUP('SCC PIA'!G38,Conversion!$A$2:$E$172,2,FALSE)</f>
        <v>#N/A</v>
      </c>
      <c r="L26" s="152" t="e">
        <f>VLOOKUP('SCC PIA'!G38,Conversion!$A$2:$E$172,3,FALSE)</f>
        <v>#N/A</v>
      </c>
    </row>
    <row r="27" spans="1:12" x14ac:dyDescent="0.2">
      <c r="A27" s="148" t="str">
        <f>IF('SCC PIA'!F39&lt;&gt;"",'SCC PIA'!F39,"")</f>
        <v/>
      </c>
      <c r="B27" s="149" t="str">
        <f>IF('SCC PIA'!G39&lt;&gt;"",K27,"")</f>
        <v/>
      </c>
      <c r="C27" s="149" t="str">
        <f>IF('SCC PIA'!H39&lt;&gt;"",$L27,"")</f>
        <v/>
      </c>
      <c r="D27" s="149" t="str">
        <f>IF('SCC PIA'!G39&lt;&gt;"",0,"")</f>
        <v/>
      </c>
      <c r="E27" s="149" t="str">
        <f>IF('SCC PIA'!G39&lt;&gt;"","S","")</f>
        <v/>
      </c>
      <c r="F27" s="136"/>
      <c r="G27" s="150" t="str">
        <f>IF('SCC PIA'!H39&lt;&gt;0,'SCC PIA'!H39,"")</f>
        <v/>
      </c>
      <c r="H27" s="151" t="str">
        <f>IF('SCC PIA'!G39&lt;&gt;"",CONCATENATE('SCC PIA'!$F$18," ",'Finance Template'!$C$2,""),"")</f>
        <v/>
      </c>
      <c r="I27" s="151" t="str">
        <f>IF('SCC PIA'!H39&lt;&gt;"",CONCATENATE('SCC PIA'!J39,"|",'SCC PIA'!K39,"|",'SCC PIA'!I39),"")</f>
        <v/>
      </c>
      <c r="K27" s="152" t="e">
        <f>VLOOKUP('SCC PIA'!G39,Conversion!$A$2:$E$172,2,FALSE)</f>
        <v>#N/A</v>
      </c>
      <c r="L27" s="152" t="e">
        <f>VLOOKUP('SCC PIA'!G39,Conversion!$A$2:$E$172,3,FALSE)</f>
        <v>#N/A</v>
      </c>
    </row>
    <row r="28" spans="1:12" x14ac:dyDescent="0.2">
      <c r="A28" s="148" t="str">
        <f>IF('SCC PIA'!F40&lt;&gt;"",'SCC PIA'!F40,"")</f>
        <v/>
      </c>
      <c r="B28" s="149" t="str">
        <f>IF('SCC PIA'!G40&lt;&gt;"",K28,"")</f>
        <v/>
      </c>
      <c r="C28" s="149" t="str">
        <f>IF('SCC PIA'!H40&lt;&gt;"",$L28,"")</f>
        <v/>
      </c>
      <c r="D28" s="149" t="str">
        <f>IF('SCC PIA'!G40&lt;&gt;"",0,"")</f>
        <v/>
      </c>
      <c r="E28" s="149" t="str">
        <f>IF('SCC PIA'!G40&lt;&gt;"","S","")</f>
        <v/>
      </c>
      <c r="F28" s="136"/>
      <c r="G28" s="150" t="str">
        <f>IF('SCC PIA'!H40&lt;&gt;0,'SCC PIA'!H40,"")</f>
        <v/>
      </c>
      <c r="H28" s="151" t="str">
        <f>IF('SCC PIA'!G40&lt;&gt;"",CONCATENATE('SCC PIA'!$F$18," ",'Finance Template'!$C$2,""),"")</f>
        <v/>
      </c>
      <c r="I28" s="151" t="str">
        <f>IF('SCC PIA'!H40&lt;&gt;"",CONCATENATE('SCC PIA'!J40,"|",'SCC PIA'!K40,"|",'SCC PIA'!I40),"")</f>
        <v/>
      </c>
      <c r="K28" s="152" t="e">
        <f>VLOOKUP('SCC PIA'!G40,Conversion!$A$2:$E$172,2,FALSE)</f>
        <v>#N/A</v>
      </c>
      <c r="L28" s="152" t="e">
        <f>VLOOKUP('SCC PIA'!G40,Conversion!$A$2:$E$172,3,FALSE)</f>
        <v>#N/A</v>
      </c>
    </row>
    <row r="29" spans="1:12" x14ac:dyDescent="0.2">
      <c r="A29" s="148" t="str">
        <f>IF('SCC PIA'!F41&lt;&gt;"",'SCC PIA'!F41,"")</f>
        <v/>
      </c>
      <c r="B29" s="149" t="str">
        <f>IF('SCC PIA'!G41&lt;&gt;"",K29,"")</f>
        <v/>
      </c>
      <c r="C29" s="149" t="str">
        <f>IF('SCC PIA'!H41&lt;&gt;"",$L29,"")</f>
        <v/>
      </c>
      <c r="D29" s="149" t="str">
        <f>IF('SCC PIA'!G41&lt;&gt;"",0,"")</f>
        <v/>
      </c>
      <c r="E29" s="149" t="str">
        <f>IF('SCC PIA'!G41&lt;&gt;"","S","")</f>
        <v/>
      </c>
      <c r="F29" s="136"/>
      <c r="G29" s="150" t="str">
        <f>IF('SCC PIA'!H41&lt;&gt;0,'SCC PIA'!H41,"")</f>
        <v/>
      </c>
      <c r="H29" s="151" t="str">
        <f>IF('SCC PIA'!G41&lt;&gt;"",CONCATENATE('SCC PIA'!$F$18," ",'Finance Template'!$C$2,""),"")</f>
        <v/>
      </c>
      <c r="I29" s="151" t="str">
        <f>IF('SCC PIA'!H41&lt;&gt;"",CONCATENATE('SCC PIA'!J41,"|",'SCC PIA'!K41,"|",'SCC PIA'!I41),"")</f>
        <v/>
      </c>
      <c r="K29" s="152" t="e">
        <f>VLOOKUP('SCC PIA'!G41,Conversion!$A$2:$E$172,2,FALSE)</f>
        <v>#N/A</v>
      </c>
      <c r="L29" s="152" t="e">
        <f>VLOOKUP('SCC PIA'!G41,Conversion!$A$2:$E$172,3,FALSE)</f>
        <v>#N/A</v>
      </c>
    </row>
    <row r="30" spans="1:12" x14ac:dyDescent="0.2">
      <c r="A30" s="148" t="str">
        <f>IF('SCC PIA'!F42&lt;&gt;"",'SCC PIA'!F42,"")</f>
        <v/>
      </c>
      <c r="B30" s="149" t="str">
        <f>IF('SCC PIA'!G42&lt;&gt;"",K30,"")</f>
        <v/>
      </c>
      <c r="C30" s="149" t="str">
        <f>IF('SCC PIA'!H42&lt;&gt;"",$L30,"")</f>
        <v/>
      </c>
      <c r="D30" s="149" t="str">
        <f>IF('SCC PIA'!G42&lt;&gt;"",0,"")</f>
        <v/>
      </c>
      <c r="E30" s="149" t="str">
        <f>IF('SCC PIA'!G42&lt;&gt;"","S","")</f>
        <v/>
      </c>
      <c r="F30" s="136"/>
      <c r="G30" s="150" t="str">
        <f>IF('SCC PIA'!H42&lt;&gt;0,'SCC PIA'!H42,"")</f>
        <v/>
      </c>
      <c r="H30" s="151" t="str">
        <f>IF('SCC PIA'!G42&lt;&gt;"",CONCATENATE('SCC PIA'!$F$18," ",'Finance Template'!$C$2,""),"")</f>
        <v/>
      </c>
      <c r="I30" s="151" t="str">
        <f>IF('SCC PIA'!H42&lt;&gt;"",CONCATENATE('SCC PIA'!J42,"|",'SCC PIA'!K42,"|",'SCC PIA'!I42),"")</f>
        <v/>
      </c>
      <c r="K30" s="152" t="e">
        <f>VLOOKUP('SCC PIA'!G42,Conversion!$A$2:$E$172,2,FALSE)</f>
        <v>#N/A</v>
      </c>
      <c r="L30" s="152" t="e">
        <f>VLOOKUP('SCC PIA'!G42,Conversion!$A$2:$E$172,3,FALSE)</f>
        <v>#N/A</v>
      </c>
    </row>
    <row r="31" spans="1:12" x14ac:dyDescent="0.2">
      <c r="A31" s="148" t="str">
        <f>IF('SCC PIA'!F43&lt;&gt;"",'SCC PIA'!F43,"")</f>
        <v/>
      </c>
      <c r="B31" s="149" t="str">
        <f>IF('SCC PIA'!G43&lt;&gt;"",K31,"")</f>
        <v/>
      </c>
      <c r="C31" s="149" t="str">
        <f>IF('SCC PIA'!H43&lt;&gt;"",$L31,"")</f>
        <v/>
      </c>
      <c r="D31" s="149" t="str">
        <f>IF('SCC PIA'!G43&lt;&gt;"",0,"")</f>
        <v/>
      </c>
      <c r="E31" s="149" t="str">
        <f>IF('SCC PIA'!G43&lt;&gt;"","S","")</f>
        <v/>
      </c>
      <c r="F31" s="136"/>
      <c r="G31" s="150" t="str">
        <f>IF('SCC PIA'!H43&lt;&gt;0,'SCC PIA'!H43,"")</f>
        <v/>
      </c>
      <c r="H31" s="151" t="str">
        <f>IF('SCC PIA'!G43&lt;&gt;"",CONCATENATE('SCC PIA'!$F$18," ",'Finance Template'!$C$2,""),"")</f>
        <v/>
      </c>
      <c r="I31" s="151" t="str">
        <f>IF('SCC PIA'!H43&lt;&gt;"",CONCATENATE('SCC PIA'!J43,"|",'SCC PIA'!K43,"|",'SCC PIA'!I43),"")</f>
        <v/>
      </c>
      <c r="K31" s="152" t="e">
        <f>VLOOKUP('SCC PIA'!G43,Conversion!$A$2:$E$172,2,FALSE)</f>
        <v>#N/A</v>
      </c>
      <c r="L31" s="152" t="e">
        <f>VLOOKUP('SCC PIA'!G43,Conversion!$A$2:$E$172,3,FALSE)</f>
        <v>#N/A</v>
      </c>
    </row>
    <row r="32" spans="1:12" x14ac:dyDescent="0.2">
      <c r="A32" s="148" t="str">
        <f>IF('SCC PIA'!F44&lt;&gt;"",'SCC PIA'!F44,"")</f>
        <v/>
      </c>
      <c r="B32" s="149" t="str">
        <f>IF('SCC PIA'!G44&lt;&gt;"",K32,"")</f>
        <v/>
      </c>
      <c r="C32" s="149" t="str">
        <f>IF('SCC PIA'!H44&lt;&gt;"",$L32,"")</f>
        <v/>
      </c>
      <c r="D32" s="149" t="str">
        <f>IF('SCC PIA'!G44&lt;&gt;"",0,"")</f>
        <v/>
      </c>
      <c r="E32" s="149" t="str">
        <f>IF('SCC PIA'!G44&lt;&gt;"","S","")</f>
        <v/>
      </c>
      <c r="F32" s="136"/>
      <c r="G32" s="150" t="str">
        <f>IF('SCC PIA'!H44&lt;&gt;0,'SCC PIA'!H44,"")</f>
        <v/>
      </c>
      <c r="H32" s="151" t="str">
        <f>IF('SCC PIA'!G44&lt;&gt;"",CONCATENATE('SCC PIA'!$F$18," ",'Finance Template'!$C$2,""),"")</f>
        <v/>
      </c>
      <c r="I32" s="151" t="str">
        <f>IF('SCC PIA'!H44&lt;&gt;"",CONCATENATE('SCC PIA'!J44,"|",'SCC PIA'!K44,"|",'SCC PIA'!I44),"")</f>
        <v/>
      </c>
      <c r="K32" s="152" t="e">
        <f>VLOOKUP('SCC PIA'!G44,Conversion!$A$2:$E$172,2,FALSE)</f>
        <v>#N/A</v>
      </c>
      <c r="L32" s="152" t="e">
        <f>VLOOKUP('SCC PIA'!G44,Conversion!$A$2:$E$172,3,FALSE)</f>
        <v>#N/A</v>
      </c>
    </row>
    <row r="33" spans="1:12" x14ac:dyDescent="0.2">
      <c r="A33" s="148" t="str">
        <f>IF('SCC PIA'!F45&lt;&gt;"",'SCC PIA'!F45,"")</f>
        <v/>
      </c>
      <c r="B33" s="149" t="str">
        <f>IF('SCC PIA'!G45&lt;&gt;"",K33,"")</f>
        <v/>
      </c>
      <c r="C33" s="149" t="str">
        <f>IF('SCC PIA'!H45&lt;&gt;"",$L33,"")</f>
        <v/>
      </c>
      <c r="D33" s="149" t="str">
        <f>IF('SCC PIA'!G45&lt;&gt;"",0,"")</f>
        <v/>
      </c>
      <c r="E33" s="149" t="str">
        <f>IF('SCC PIA'!G45&lt;&gt;"","S","")</f>
        <v/>
      </c>
      <c r="F33" s="136"/>
      <c r="G33" s="150" t="str">
        <f>IF('SCC PIA'!H45&lt;&gt;0,'SCC PIA'!H45,"")</f>
        <v/>
      </c>
      <c r="H33" s="151" t="str">
        <f>IF('SCC PIA'!G45&lt;&gt;"",CONCATENATE('SCC PIA'!$F$18," ",'Finance Template'!$C$2,""),"")</f>
        <v/>
      </c>
      <c r="I33" s="151" t="str">
        <f>IF('SCC PIA'!H45&lt;&gt;"",CONCATENATE('SCC PIA'!J45,"|",'SCC PIA'!K45,"|",'SCC PIA'!I45),"")</f>
        <v/>
      </c>
      <c r="K33" s="152" t="e">
        <f>VLOOKUP('SCC PIA'!G45,Conversion!$A$2:$E$172,2,FALSE)</f>
        <v>#N/A</v>
      </c>
      <c r="L33" s="152" t="e">
        <f>VLOOKUP('SCC PIA'!G45,Conversion!$A$2:$E$172,3,FALSE)</f>
        <v>#N/A</v>
      </c>
    </row>
    <row r="34" spans="1:12" x14ac:dyDescent="0.2">
      <c r="A34" s="148" t="str">
        <f>IF('SCC PIA'!F46&lt;&gt;"",'SCC PIA'!F46,"")</f>
        <v/>
      </c>
      <c r="B34" s="149" t="str">
        <f>IF('SCC PIA'!G46&lt;&gt;"",K34,"")</f>
        <v/>
      </c>
      <c r="C34" s="149" t="str">
        <f>IF('SCC PIA'!H46&lt;&gt;"",$L34,"")</f>
        <v/>
      </c>
      <c r="D34" s="149" t="str">
        <f>IF('SCC PIA'!G46&lt;&gt;"",0,"")</f>
        <v/>
      </c>
      <c r="E34" s="149" t="str">
        <f>IF('SCC PIA'!G46&lt;&gt;"","S","")</f>
        <v/>
      </c>
      <c r="F34" s="136"/>
      <c r="G34" s="150" t="str">
        <f>IF('SCC PIA'!H46&lt;&gt;0,'SCC PIA'!H46,"")</f>
        <v/>
      </c>
      <c r="H34" s="151" t="str">
        <f>IF('SCC PIA'!G46&lt;&gt;"",CONCATENATE('SCC PIA'!$F$18," ",'Finance Template'!$C$2,""),"")</f>
        <v/>
      </c>
      <c r="I34" s="151" t="str">
        <f>IF('SCC PIA'!H46&lt;&gt;"",CONCATENATE('SCC PIA'!J46,"|",'SCC PIA'!K46,"|",'SCC PIA'!I46),"")</f>
        <v/>
      </c>
      <c r="K34" s="152" t="e">
        <f>VLOOKUP('SCC PIA'!G46,Conversion!$A$2:$E$172,2,FALSE)</f>
        <v>#N/A</v>
      </c>
      <c r="L34" s="152" t="e">
        <f>VLOOKUP('SCC PIA'!G46,Conversion!$A$2:$E$172,3,FALSE)</f>
        <v>#N/A</v>
      </c>
    </row>
    <row r="35" spans="1:12" x14ac:dyDescent="0.2">
      <c r="A35" s="148" t="str">
        <f>IF('SCC PIA'!F47&lt;&gt;"",'SCC PIA'!F47,"")</f>
        <v/>
      </c>
      <c r="B35" s="149" t="str">
        <f>IF('SCC PIA'!G47&lt;&gt;"",K35,"")</f>
        <v/>
      </c>
      <c r="C35" s="149" t="str">
        <f>IF('SCC PIA'!H47&lt;&gt;"",$L35,"")</f>
        <v/>
      </c>
      <c r="D35" s="149" t="str">
        <f>IF('SCC PIA'!G47&lt;&gt;"",0,"")</f>
        <v/>
      </c>
      <c r="E35" s="149" t="str">
        <f>IF('SCC PIA'!G47&lt;&gt;"","S","")</f>
        <v/>
      </c>
      <c r="F35" s="136"/>
      <c r="G35" s="150" t="str">
        <f>IF('SCC PIA'!H47&lt;&gt;0,'SCC PIA'!H47,"")</f>
        <v/>
      </c>
      <c r="H35" s="151" t="str">
        <f>IF('SCC PIA'!G47&lt;&gt;"",CONCATENATE('SCC PIA'!$F$18," ",'Finance Template'!$C$2,""),"")</f>
        <v/>
      </c>
      <c r="I35" s="151" t="str">
        <f>IF('SCC PIA'!H47&lt;&gt;"",CONCATENATE('SCC PIA'!J47,"|",'SCC PIA'!K47,"|",'SCC PIA'!I47),"")</f>
        <v/>
      </c>
      <c r="K35" s="152" t="e">
        <f>VLOOKUP('SCC PIA'!G47,Conversion!$A$2:$E$172,2,FALSE)</f>
        <v>#N/A</v>
      </c>
      <c r="L35" s="152" t="e">
        <f>VLOOKUP('SCC PIA'!G47,Conversion!$A$2:$E$172,3,FALSE)</f>
        <v>#N/A</v>
      </c>
    </row>
  </sheetData>
  <conditionalFormatting sqref="H1:H3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172"/>
  <sheetViews>
    <sheetView workbookViewId="0">
      <pane ySplit="1" topLeftCell="A133" activePane="bottomLeft" state="frozen"/>
      <selection pane="bottomLeft" activeCell="C2" sqref="C2"/>
    </sheetView>
  </sheetViews>
  <sheetFormatPr defaultRowHeight="12.75" x14ac:dyDescent="0.2"/>
  <cols>
    <col min="1" max="2" width="9.140625" style="64" customWidth="1"/>
    <col min="3" max="3" width="4" style="64" bestFit="1" customWidth="1"/>
    <col min="4" max="4" width="2" style="64" bestFit="1" customWidth="1"/>
    <col min="5" max="5" width="2.28515625" style="64" bestFit="1" customWidth="1"/>
  </cols>
  <sheetData>
    <row r="1" spans="1:5" x14ac:dyDescent="0.2">
      <c r="A1" s="61" t="s">
        <v>35</v>
      </c>
      <c r="B1" s="62" t="s">
        <v>36</v>
      </c>
      <c r="C1" s="63"/>
      <c r="D1" s="63"/>
      <c r="E1" s="63"/>
    </row>
    <row r="2" spans="1:5" x14ac:dyDescent="0.2">
      <c r="A2" s="64" t="s">
        <v>37</v>
      </c>
      <c r="B2" s="63" t="s">
        <v>38</v>
      </c>
      <c r="C2" s="63">
        <v>0</v>
      </c>
      <c r="D2" s="63">
        <v>0</v>
      </c>
      <c r="E2" s="63" t="s">
        <v>39</v>
      </c>
    </row>
    <row r="3" spans="1:5" x14ac:dyDescent="0.2">
      <c r="A3" s="64" t="s">
        <v>40</v>
      </c>
      <c r="B3" s="63" t="s">
        <v>41</v>
      </c>
      <c r="C3" s="63">
        <v>0</v>
      </c>
      <c r="D3" s="63">
        <v>0</v>
      </c>
      <c r="E3" s="63" t="s">
        <v>39</v>
      </c>
    </row>
    <row r="4" spans="1:5" x14ac:dyDescent="0.2">
      <c r="A4" s="64" t="s">
        <v>42</v>
      </c>
      <c r="B4" s="63" t="s">
        <v>43</v>
      </c>
      <c r="C4" s="63">
        <v>0</v>
      </c>
      <c r="D4" s="63">
        <v>0</v>
      </c>
      <c r="E4" s="63" t="s">
        <v>39</v>
      </c>
    </row>
    <row r="5" spans="1:5" x14ac:dyDescent="0.2">
      <c r="A5" s="64" t="s">
        <v>44</v>
      </c>
      <c r="B5" s="63" t="s">
        <v>45</v>
      </c>
      <c r="C5" s="63">
        <v>0</v>
      </c>
      <c r="D5" s="63">
        <v>0</v>
      </c>
      <c r="E5" s="63" t="s">
        <v>39</v>
      </c>
    </row>
    <row r="6" spans="1:5" x14ac:dyDescent="0.2">
      <c r="A6" s="64" t="s">
        <v>46</v>
      </c>
      <c r="B6" s="63" t="s">
        <v>47</v>
      </c>
      <c r="C6" s="63">
        <v>0</v>
      </c>
      <c r="D6" s="63">
        <v>0</v>
      </c>
      <c r="E6" s="63" t="s">
        <v>39</v>
      </c>
    </row>
    <row r="7" spans="1:5" x14ac:dyDescent="0.2">
      <c r="A7" s="64" t="s">
        <v>48</v>
      </c>
      <c r="B7" s="85" t="s">
        <v>47</v>
      </c>
      <c r="C7" s="63">
        <v>0</v>
      </c>
      <c r="D7" s="63">
        <v>0</v>
      </c>
      <c r="E7" s="63" t="s">
        <v>39</v>
      </c>
    </row>
    <row r="8" spans="1:5" x14ac:dyDescent="0.2">
      <c r="A8" s="64" t="s">
        <v>49</v>
      </c>
      <c r="B8" s="85" t="s">
        <v>47</v>
      </c>
      <c r="C8" s="63">
        <v>0</v>
      </c>
      <c r="D8" s="63">
        <v>0</v>
      </c>
      <c r="E8" s="63" t="s">
        <v>39</v>
      </c>
    </row>
    <row r="9" spans="1:5" x14ac:dyDescent="0.2">
      <c r="A9" s="64" t="s">
        <v>50</v>
      </c>
      <c r="B9" s="63" t="s">
        <v>51</v>
      </c>
      <c r="C9" s="63">
        <v>0</v>
      </c>
      <c r="D9" s="63">
        <v>0</v>
      </c>
      <c r="E9" s="63" t="s">
        <v>39</v>
      </c>
    </row>
    <row r="10" spans="1:5" x14ac:dyDescent="0.2">
      <c r="A10" s="64" t="s">
        <v>52</v>
      </c>
      <c r="B10" s="63" t="s">
        <v>53</v>
      </c>
      <c r="C10" s="63">
        <v>0</v>
      </c>
      <c r="D10" s="63">
        <v>0</v>
      </c>
      <c r="E10" s="63" t="s">
        <v>39</v>
      </c>
    </row>
    <row r="11" spans="1:5" x14ac:dyDescent="0.2">
      <c r="A11" s="64" t="s">
        <v>54</v>
      </c>
      <c r="B11" s="63">
        <v>11100</v>
      </c>
      <c r="C11" s="63">
        <v>0</v>
      </c>
      <c r="D11" s="63">
        <v>0</v>
      </c>
      <c r="E11" s="63" t="s">
        <v>39</v>
      </c>
    </row>
    <row r="12" spans="1:5" x14ac:dyDescent="0.2">
      <c r="A12" s="64" t="s">
        <v>55</v>
      </c>
      <c r="B12" s="63">
        <v>18200</v>
      </c>
      <c r="C12" s="63">
        <v>0</v>
      </c>
      <c r="D12" s="63">
        <v>0</v>
      </c>
      <c r="E12" s="63" t="s">
        <v>39</v>
      </c>
    </row>
    <row r="13" spans="1:5" x14ac:dyDescent="0.2">
      <c r="A13" s="64" t="s">
        <v>56</v>
      </c>
      <c r="B13" s="63">
        <v>18200</v>
      </c>
      <c r="C13" s="63">
        <v>0</v>
      </c>
      <c r="D13" s="63">
        <v>0</v>
      </c>
      <c r="E13" s="63" t="s">
        <v>39</v>
      </c>
    </row>
    <row r="14" spans="1:5" x14ac:dyDescent="0.2">
      <c r="A14" s="64" t="s">
        <v>57</v>
      </c>
      <c r="B14" s="63">
        <v>18200</v>
      </c>
      <c r="C14" s="63">
        <v>0</v>
      </c>
      <c r="D14" s="63">
        <v>0</v>
      </c>
      <c r="E14" s="63" t="s">
        <v>39</v>
      </c>
    </row>
    <row r="15" spans="1:5" x14ac:dyDescent="0.2">
      <c r="A15" s="64" t="s">
        <v>58</v>
      </c>
      <c r="B15" s="63">
        <v>12500</v>
      </c>
      <c r="C15" s="63">
        <v>0</v>
      </c>
      <c r="D15" s="63">
        <v>0</v>
      </c>
      <c r="E15" s="63" t="s">
        <v>39</v>
      </c>
    </row>
    <row r="16" spans="1:5" x14ac:dyDescent="0.2">
      <c r="A16" s="64" t="s">
        <v>59</v>
      </c>
      <c r="B16" s="63">
        <v>12400</v>
      </c>
      <c r="C16" s="63">
        <v>0</v>
      </c>
      <c r="D16" s="63">
        <v>0</v>
      </c>
      <c r="E16" s="63" t="s">
        <v>39</v>
      </c>
    </row>
    <row r="17" spans="1:5" x14ac:dyDescent="0.2">
      <c r="A17" s="64" t="s">
        <v>60</v>
      </c>
      <c r="B17" s="63">
        <v>12100</v>
      </c>
      <c r="C17" s="63">
        <v>0</v>
      </c>
      <c r="D17" s="63">
        <v>0</v>
      </c>
      <c r="E17" s="63" t="s">
        <v>39</v>
      </c>
    </row>
    <row r="18" spans="1:5" x14ac:dyDescent="0.2">
      <c r="A18" s="64" t="s">
        <v>61</v>
      </c>
      <c r="B18" s="63">
        <v>12200</v>
      </c>
      <c r="C18" s="63">
        <v>0</v>
      </c>
      <c r="D18" s="63">
        <v>0</v>
      </c>
      <c r="E18" s="63" t="s">
        <v>39</v>
      </c>
    </row>
    <row r="19" spans="1:5" x14ac:dyDescent="0.2">
      <c r="A19" s="64" t="s">
        <v>62</v>
      </c>
      <c r="B19" s="63">
        <v>12300</v>
      </c>
      <c r="C19" s="63">
        <v>0</v>
      </c>
      <c r="D19" s="63">
        <v>0</v>
      </c>
      <c r="E19" s="63" t="s">
        <v>39</v>
      </c>
    </row>
    <row r="20" spans="1:5" x14ac:dyDescent="0.2">
      <c r="A20" s="64" t="s">
        <v>63</v>
      </c>
      <c r="B20" s="63">
        <v>13100</v>
      </c>
      <c r="C20" s="63">
        <v>0</v>
      </c>
      <c r="D20" s="63">
        <v>0</v>
      </c>
      <c r="E20" s="63" t="s">
        <v>39</v>
      </c>
    </row>
    <row r="21" spans="1:5" x14ac:dyDescent="0.2">
      <c r="A21" s="64" t="s">
        <v>64</v>
      </c>
      <c r="B21" s="63">
        <v>13200</v>
      </c>
      <c r="C21" s="63">
        <v>0</v>
      </c>
      <c r="D21" s="63">
        <v>0</v>
      </c>
      <c r="E21" s="63" t="s">
        <v>39</v>
      </c>
    </row>
    <row r="22" spans="1:5" x14ac:dyDescent="0.2">
      <c r="A22" s="64" t="s">
        <v>65</v>
      </c>
      <c r="B22" s="63">
        <v>14100</v>
      </c>
      <c r="C22" s="63">
        <v>0</v>
      </c>
      <c r="D22" s="63">
        <v>0</v>
      </c>
      <c r="E22" s="63" t="s">
        <v>39</v>
      </c>
    </row>
    <row r="23" spans="1:5" x14ac:dyDescent="0.2">
      <c r="A23" s="64" t="s">
        <v>66</v>
      </c>
      <c r="B23" s="63">
        <v>14100</v>
      </c>
      <c r="C23" s="63">
        <v>0</v>
      </c>
      <c r="D23" s="63">
        <v>0</v>
      </c>
      <c r="E23" s="63" t="s">
        <v>39</v>
      </c>
    </row>
    <row r="24" spans="1:5" x14ac:dyDescent="0.2">
      <c r="A24" s="64" t="s">
        <v>67</v>
      </c>
      <c r="B24" s="63">
        <v>15100</v>
      </c>
      <c r="C24" s="63">
        <v>0</v>
      </c>
      <c r="D24" s="63">
        <v>0</v>
      </c>
      <c r="E24" s="63" t="s">
        <v>39</v>
      </c>
    </row>
    <row r="25" spans="1:5" x14ac:dyDescent="0.2">
      <c r="A25" s="64" t="s">
        <v>68</v>
      </c>
      <c r="B25" s="63">
        <v>33200</v>
      </c>
      <c r="C25" s="63">
        <v>0</v>
      </c>
      <c r="D25" s="63">
        <v>0</v>
      </c>
      <c r="E25" s="63" t="s">
        <v>39</v>
      </c>
    </row>
    <row r="26" spans="1:5" x14ac:dyDescent="0.2">
      <c r="A26" s="64" t="s">
        <v>69</v>
      </c>
      <c r="B26" s="63">
        <v>15500</v>
      </c>
      <c r="C26" s="63">
        <v>0</v>
      </c>
      <c r="D26" s="63">
        <v>0</v>
      </c>
      <c r="E26" s="63" t="s">
        <v>39</v>
      </c>
    </row>
    <row r="27" spans="1:5" x14ac:dyDescent="0.2">
      <c r="A27" s="64" t="s">
        <v>70</v>
      </c>
      <c r="B27" s="63">
        <v>15300</v>
      </c>
      <c r="C27" s="63">
        <v>0</v>
      </c>
      <c r="D27" s="63">
        <v>0</v>
      </c>
      <c r="E27" s="63" t="s">
        <v>39</v>
      </c>
    </row>
    <row r="28" spans="1:5" x14ac:dyDescent="0.2">
      <c r="A28" s="64" t="s">
        <v>71</v>
      </c>
      <c r="B28" s="63">
        <v>15300</v>
      </c>
      <c r="C28" s="63">
        <v>0</v>
      </c>
      <c r="D28" s="63">
        <v>0</v>
      </c>
      <c r="E28" s="63" t="s">
        <v>39</v>
      </c>
    </row>
    <row r="29" spans="1:5" x14ac:dyDescent="0.2">
      <c r="A29" s="64" t="s">
        <v>72</v>
      </c>
      <c r="B29" s="63">
        <v>11992</v>
      </c>
      <c r="C29" s="63">
        <v>0</v>
      </c>
      <c r="D29" s="63">
        <v>0</v>
      </c>
      <c r="E29" s="63" t="s">
        <v>39</v>
      </c>
    </row>
    <row r="30" spans="1:5" x14ac:dyDescent="0.2">
      <c r="A30" s="64" t="s">
        <v>73</v>
      </c>
      <c r="B30" s="63">
        <v>11995</v>
      </c>
      <c r="C30" s="63">
        <v>0</v>
      </c>
      <c r="D30" s="63">
        <v>0</v>
      </c>
      <c r="E30" s="63" t="s">
        <v>39</v>
      </c>
    </row>
    <row r="31" spans="1:5" x14ac:dyDescent="0.2">
      <c r="A31" s="64" t="s">
        <v>74</v>
      </c>
      <c r="B31" s="63">
        <v>21201</v>
      </c>
      <c r="C31" s="63">
        <v>0</v>
      </c>
      <c r="D31" s="63">
        <v>0</v>
      </c>
      <c r="E31" s="63" t="s">
        <v>39</v>
      </c>
    </row>
    <row r="32" spans="1:5" x14ac:dyDescent="0.2">
      <c r="A32" s="64" t="s">
        <v>75</v>
      </c>
      <c r="B32" s="63">
        <v>24100</v>
      </c>
      <c r="C32" s="63">
        <v>0</v>
      </c>
      <c r="D32" s="63">
        <v>0</v>
      </c>
      <c r="E32" s="63" t="s">
        <v>39</v>
      </c>
    </row>
    <row r="33" spans="1:5" x14ac:dyDescent="0.2">
      <c r="A33" s="64" t="s">
        <v>76</v>
      </c>
      <c r="B33" s="63">
        <v>24201</v>
      </c>
      <c r="C33" s="63">
        <v>0</v>
      </c>
      <c r="D33" s="63">
        <v>0</v>
      </c>
      <c r="E33" s="63" t="s">
        <v>39</v>
      </c>
    </row>
    <row r="34" spans="1:5" x14ac:dyDescent="0.2">
      <c r="A34" s="64" t="s">
        <v>77</v>
      </c>
      <c r="B34" s="63">
        <v>24200</v>
      </c>
      <c r="C34" s="63">
        <v>0</v>
      </c>
      <c r="D34" s="63">
        <v>0</v>
      </c>
      <c r="E34" s="63" t="s">
        <v>39</v>
      </c>
    </row>
    <row r="35" spans="1:5" x14ac:dyDescent="0.2">
      <c r="A35" s="64" t="s">
        <v>78</v>
      </c>
      <c r="B35" s="63">
        <v>26200</v>
      </c>
      <c r="C35" s="63">
        <v>0</v>
      </c>
      <c r="D35" s="63">
        <v>0</v>
      </c>
      <c r="E35" s="63" t="s">
        <v>39</v>
      </c>
    </row>
    <row r="36" spans="1:5" x14ac:dyDescent="0.2">
      <c r="A36" s="64" t="s">
        <v>79</v>
      </c>
      <c r="B36" s="63">
        <v>31100</v>
      </c>
      <c r="C36" s="63">
        <v>0</v>
      </c>
      <c r="D36" s="63">
        <v>0</v>
      </c>
      <c r="E36" s="63" t="s">
        <v>39</v>
      </c>
    </row>
    <row r="37" spans="1:5" x14ac:dyDescent="0.2">
      <c r="A37" s="64" t="s">
        <v>80</v>
      </c>
      <c r="B37" s="63">
        <v>31101</v>
      </c>
      <c r="C37" s="63">
        <v>0</v>
      </c>
      <c r="D37" s="63">
        <v>0</v>
      </c>
      <c r="E37" s="63" t="s">
        <v>39</v>
      </c>
    </row>
    <row r="38" spans="1:5" x14ac:dyDescent="0.2">
      <c r="A38" s="64" t="s">
        <v>81</v>
      </c>
      <c r="B38" s="63">
        <v>31109</v>
      </c>
      <c r="C38" s="63">
        <v>0</v>
      </c>
      <c r="D38" s="63">
        <v>0</v>
      </c>
      <c r="E38" s="63" t="s">
        <v>39</v>
      </c>
    </row>
    <row r="39" spans="1:5" x14ac:dyDescent="0.2">
      <c r="A39" s="64" t="s">
        <v>82</v>
      </c>
      <c r="B39" s="63">
        <v>34200</v>
      </c>
      <c r="C39" s="63">
        <v>0</v>
      </c>
      <c r="D39" s="63">
        <v>0</v>
      </c>
      <c r="E39" s="63" t="s">
        <v>39</v>
      </c>
    </row>
    <row r="40" spans="1:5" x14ac:dyDescent="0.2">
      <c r="A40" s="64" t="s">
        <v>83</v>
      </c>
      <c r="B40" s="63">
        <v>31103</v>
      </c>
      <c r="C40" s="63">
        <v>0</v>
      </c>
      <c r="D40" s="63">
        <v>0</v>
      </c>
      <c r="E40" s="63" t="s">
        <v>39</v>
      </c>
    </row>
    <row r="41" spans="1:5" x14ac:dyDescent="0.2">
      <c r="A41" s="64" t="s">
        <v>84</v>
      </c>
      <c r="B41" s="63">
        <v>31300</v>
      </c>
      <c r="C41" s="63">
        <v>0</v>
      </c>
      <c r="D41" s="63">
        <v>0</v>
      </c>
      <c r="E41" s="63" t="s">
        <v>39</v>
      </c>
    </row>
    <row r="42" spans="1:5" x14ac:dyDescent="0.2">
      <c r="A42" s="64" t="s">
        <v>85</v>
      </c>
      <c r="B42" s="63">
        <v>31301</v>
      </c>
      <c r="C42" s="63">
        <v>0</v>
      </c>
      <c r="D42" s="63">
        <v>0</v>
      </c>
      <c r="E42" s="63" t="s">
        <v>39</v>
      </c>
    </row>
    <row r="43" spans="1:5" x14ac:dyDescent="0.2">
      <c r="A43" s="64" t="s">
        <v>86</v>
      </c>
      <c r="B43" s="63">
        <v>31402</v>
      </c>
      <c r="C43" s="63">
        <v>0</v>
      </c>
      <c r="D43" s="63">
        <v>0</v>
      </c>
      <c r="E43" s="63" t="s">
        <v>39</v>
      </c>
    </row>
    <row r="44" spans="1:5" x14ac:dyDescent="0.2">
      <c r="A44" s="64" t="s">
        <v>87</v>
      </c>
      <c r="B44" s="63">
        <v>32304</v>
      </c>
      <c r="C44" s="63">
        <v>0</v>
      </c>
      <c r="D44" s="63">
        <v>0</v>
      </c>
      <c r="E44" s="63" t="s">
        <v>39</v>
      </c>
    </row>
    <row r="45" spans="1:5" x14ac:dyDescent="0.2">
      <c r="A45" s="64" t="s">
        <v>88</v>
      </c>
      <c r="B45" s="63">
        <v>31129</v>
      </c>
      <c r="C45" s="63">
        <v>0</v>
      </c>
      <c r="D45" s="63">
        <v>0</v>
      </c>
      <c r="E45" s="63" t="s">
        <v>39</v>
      </c>
    </row>
    <row r="46" spans="1:5" x14ac:dyDescent="0.2">
      <c r="A46" s="64" t="s">
        <v>89</v>
      </c>
      <c r="B46" s="63">
        <v>32304</v>
      </c>
      <c r="C46" s="63">
        <v>0</v>
      </c>
      <c r="D46" s="63">
        <v>0</v>
      </c>
      <c r="E46" s="63" t="s">
        <v>39</v>
      </c>
    </row>
    <row r="47" spans="1:5" x14ac:dyDescent="0.2">
      <c r="A47" s="64" t="s">
        <v>90</v>
      </c>
      <c r="B47" s="63">
        <v>34100</v>
      </c>
      <c r="C47" s="63">
        <v>0</v>
      </c>
      <c r="D47" s="63">
        <v>0</v>
      </c>
      <c r="E47" s="63" t="s">
        <v>39</v>
      </c>
    </row>
    <row r="48" spans="1:5" x14ac:dyDescent="0.2">
      <c r="A48" s="64" t="s">
        <v>91</v>
      </c>
      <c r="B48" s="63">
        <v>34101</v>
      </c>
      <c r="C48" s="63">
        <v>0</v>
      </c>
      <c r="D48" s="63">
        <v>0</v>
      </c>
      <c r="E48" s="63" t="s">
        <v>39</v>
      </c>
    </row>
    <row r="49" spans="1:5" x14ac:dyDescent="0.2">
      <c r="A49" s="64" t="s">
        <v>92</v>
      </c>
      <c r="B49" s="63" t="s">
        <v>93</v>
      </c>
      <c r="C49" s="63">
        <v>0</v>
      </c>
      <c r="D49" s="63">
        <v>0</v>
      </c>
      <c r="E49" s="63" t="s">
        <v>39</v>
      </c>
    </row>
    <row r="50" spans="1:5" x14ac:dyDescent="0.2">
      <c r="A50" s="64" t="s">
        <v>94</v>
      </c>
      <c r="B50" s="63" t="s">
        <v>95</v>
      </c>
      <c r="C50" s="63">
        <v>0</v>
      </c>
      <c r="D50" s="63">
        <v>0</v>
      </c>
      <c r="E50" s="63" t="s">
        <v>39</v>
      </c>
    </row>
    <row r="51" spans="1:5" x14ac:dyDescent="0.2">
      <c r="A51" s="64" t="s">
        <v>96</v>
      </c>
      <c r="B51" s="63" t="s">
        <v>97</v>
      </c>
      <c r="C51" s="63">
        <v>0</v>
      </c>
      <c r="D51" s="63">
        <v>0</v>
      </c>
      <c r="E51" s="63" t="s">
        <v>39</v>
      </c>
    </row>
    <row r="52" spans="1:5" x14ac:dyDescent="0.2">
      <c r="A52" s="64" t="s">
        <v>98</v>
      </c>
      <c r="B52" s="63">
        <v>35401</v>
      </c>
      <c r="C52" s="63">
        <v>0</v>
      </c>
      <c r="D52" s="63">
        <v>0</v>
      </c>
      <c r="E52" s="63" t="s">
        <v>39</v>
      </c>
    </row>
    <row r="53" spans="1:5" x14ac:dyDescent="0.2">
      <c r="A53" s="64" t="s">
        <v>99</v>
      </c>
      <c r="B53" s="63">
        <v>35402</v>
      </c>
      <c r="C53" s="63">
        <v>0</v>
      </c>
      <c r="D53" s="63">
        <v>0</v>
      </c>
      <c r="E53" s="63" t="s">
        <v>39</v>
      </c>
    </row>
    <row r="54" spans="1:5" x14ac:dyDescent="0.2">
      <c r="A54" s="64" t="s">
        <v>100</v>
      </c>
      <c r="B54" s="63">
        <v>35403</v>
      </c>
      <c r="C54" s="63">
        <v>0</v>
      </c>
      <c r="D54" s="63">
        <v>0</v>
      </c>
      <c r="E54" s="63" t="s">
        <v>39</v>
      </c>
    </row>
    <row r="55" spans="1:5" x14ac:dyDescent="0.2">
      <c r="A55" s="64" t="s">
        <v>101</v>
      </c>
      <c r="B55" s="63">
        <v>32304</v>
      </c>
      <c r="C55" s="63">
        <v>0</v>
      </c>
      <c r="D55" s="63">
        <v>0</v>
      </c>
      <c r="E55" s="63" t="s">
        <v>39</v>
      </c>
    </row>
    <row r="56" spans="1:5" x14ac:dyDescent="0.2">
      <c r="A56" s="64" t="s">
        <v>102</v>
      </c>
      <c r="B56" s="63">
        <v>36202</v>
      </c>
      <c r="C56" s="63">
        <v>0</v>
      </c>
      <c r="D56" s="63">
        <v>0</v>
      </c>
      <c r="E56" s="63" t="s">
        <v>39</v>
      </c>
    </row>
    <row r="57" spans="1:5" x14ac:dyDescent="0.2">
      <c r="A57" s="64" t="s">
        <v>103</v>
      </c>
      <c r="B57" s="63">
        <v>36300</v>
      </c>
      <c r="C57" s="63">
        <v>0</v>
      </c>
      <c r="D57" s="63">
        <v>0</v>
      </c>
      <c r="E57" s="63" t="s">
        <v>39</v>
      </c>
    </row>
    <row r="58" spans="1:5" x14ac:dyDescent="0.2">
      <c r="A58" s="64" t="s">
        <v>104</v>
      </c>
      <c r="B58" s="63">
        <v>36601</v>
      </c>
      <c r="C58" s="63">
        <v>0</v>
      </c>
      <c r="D58" s="63">
        <v>0</v>
      </c>
      <c r="E58" s="63" t="s">
        <v>39</v>
      </c>
    </row>
    <row r="59" spans="1:5" x14ac:dyDescent="0.2">
      <c r="A59" s="64" t="s">
        <v>105</v>
      </c>
      <c r="B59" s="63">
        <v>37100</v>
      </c>
      <c r="C59" s="63">
        <v>0</v>
      </c>
      <c r="D59" s="63">
        <v>0</v>
      </c>
      <c r="E59" s="63" t="s">
        <v>39</v>
      </c>
    </row>
    <row r="60" spans="1:5" x14ac:dyDescent="0.2">
      <c r="A60" s="64" t="s">
        <v>106</v>
      </c>
      <c r="B60" s="63">
        <v>37300</v>
      </c>
      <c r="C60" s="63">
        <v>0</v>
      </c>
      <c r="D60" s="63">
        <v>0</v>
      </c>
      <c r="E60" s="63" t="s">
        <v>39</v>
      </c>
    </row>
    <row r="61" spans="1:5" x14ac:dyDescent="0.2">
      <c r="A61" s="64" t="s">
        <v>246</v>
      </c>
      <c r="B61" s="63">
        <v>36808</v>
      </c>
      <c r="C61" s="63">
        <v>0</v>
      </c>
      <c r="D61" s="63">
        <v>0</v>
      </c>
      <c r="E61" s="63" t="s">
        <v>39</v>
      </c>
    </row>
    <row r="62" spans="1:5" x14ac:dyDescent="0.2">
      <c r="A62" s="64" t="s">
        <v>107</v>
      </c>
      <c r="B62" s="63">
        <v>39001</v>
      </c>
      <c r="C62" s="63">
        <v>0</v>
      </c>
      <c r="D62" s="63">
        <v>0</v>
      </c>
      <c r="E62" s="63" t="s">
        <v>39</v>
      </c>
    </row>
    <row r="63" spans="1:5" x14ac:dyDescent="0.2">
      <c r="A63" s="64" t="s">
        <v>108</v>
      </c>
      <c r="B63" s="63">
        <v>39002</v>
      </c>
      <c r="C63" s="63">
        <v>0</v>
      </c>
      <c r="D63" s="63">
        <v>0</v>
      </c>
      <c r="E63" s="63" t="s">
        <v>39</v>
      </c>
    </row>
    <row r="64" spans="1:5" x14ac:dyDescent="0.2">
      <c r="A64" s="64" t="s">
        <v>109</v>
      </c>
      <c r="B64" s="63">
        <v>39003</v>
      </c>
      <c r="C64" s="63">
        <v>0</v>
      </c>
      <c r="D64" s="63">
        <v>0</v>
      </c>
      <c r="E64" s="63" t="s">
        <v>39</v>
      </c>
    </row>
    <row r="65" spans="1:5" x14ac:dyDescent="0.2">
      <c r="A65" s="64" t="s">
        <v>110</v>
      </c>
      <c r="B65" s="63">
        <v>39200</v>
      </c>
      <c r="C65" s="63">
        <v>0</v>
      </c>
      <c r="D65" s="63">
        <v>0</v>
      </c>
      <c r="E65" s="63" t="s">
        <v>39</v>
      </c>
    </row>
    <row r="66" spans="1:5" x14ac:dyDescent="0.2">
      <c r="A66" s="64" t="s">
        <v>111</v>
      </c>
      <c r="B66" s="63">
        <v>39219</v>
      </c>
      <c r="C66" s="63">
        <v>0</v>
      </c>
      <c r="D66" s="63">
        <v>0</v>
      </c>
      <c r="E66" s="63" t="s">
        <v>39</v>
      </c>
    </row>
    <row r="67" spans="1:5" x14ac:dyDescent="0.2">
      <c r="A67" s="64" t="s">
        <v>112</v>
      </c>
      <c r="B67" s="63">
        <v>39220</v>
      </c>
      <c r="C67" s="63">
        <v>0</v>
      </c>
      <c r="D67" s="63">
        <v>0</v>
      </c>
      <c r="E67" s="63" t="s">
        <v>39</v>
      </c>
    </row>
    <row r="68" spans="1:5" x14ac:dyDescent="0.2">
      <c r="A68" s="64" t="s">
        <v>113</v>
      </c>
      <c r="B68" s="63">
        <v>39201</v>
      </c>
      <c r="C68" s="63">
        <v>0</v>
      </c>
      <c r="D68" s="63">
        <v>0</v>
      </c>
      <c r="E68" s="63" t="s">
        <v>39</v>
      </c>
    </row>
    <row r="69" spans="1:5" x14ac:dyDescent="0.2">
      <c r="A69" s="64" t="s">
        <v>114</v>
      </c>
      <c r="B69" s="63" t="s">
        <v>115</v>
      </c>
      <c r="C69" s="63" t="s">
        <v>116</v>
      </c>
      <c r="D69" s="63">
        <v>0</v>
      </c>
      <c r="E69" s="63" t="s">
        <v>39</v>
      </c>
    </row>
    <row r="70" spans="1:5" x14ac:dyDescent="0.2">
      <c r="A70" s="64" t="s">
        <v>117</v>
      </c>
      <c r="B70" s="63" t="s">
        <v>118</v>
      </c>
      <c r="C70" s="63" t="s">
        <v>116</v>
      </c>
      <c r="D70" s="63">
        <v>0</v>
      </c>
      <c r="E70" s="63" t="s">
        <v>39</v>
      </c>
    </row>
    <row r="71" spans="1:5" x14ac:dyDescent="0.2">
      <c r="A71" s="64" t="s">
        <v>119</v>
      </c>
      <c r="B71" s="63" t="s">
        <v>120</v>
      </c>
      <c r="C71" s="63" t="s">
        <v>116</v>
      </c>
      <c r="D71" s="63">
        <v>0</v>
      </c>
      <c r="E71" s="63" t="s">
        <v>39</v>
      </c>
    </row>
    <row r="72" spans="1:5" x14ac:dyDescent="0.2">
      <c r="A72" s="64" t="s">
        <v>121</v>
      </c>
      <c r="B72" s="63" t="s">
        <v>122</v>
      </c>
      <c r="C72" s="63" t="s">
        <v>116</v>
      </c>
      <c r="D72" s="63">
        <v>0</v>
      </c>
      <c r="E72" s="63" t="s">
        <v>39</v>
      </c>
    </row>
    <row r="73" spans="1:5" x14ac:dyDescent="0.2">
      <c r="A73" s="64" t="s">
        <v>123</v>
      </c>
      <c r="B73" s="63" t="s">
        <v>115</v>
      </c>
      <c r="C73" s="63" t="s">
        <v>124</v>
      </c>
      <c r="D73" s="63">
        <v>0</v>
      </c>
      <c r="E73" s="63" t="s">
        <v>39</v>
      </c>
    </row>
    <row r="74" spans="1:5" x14ac:dyDescent="0.2">
      <c r="A74" s="64" t="s">
        <v>125</v>
      </c>
      <c r="B74" s="63" t="s">
        <v>118</v>
      </c>
      <c r="C74" s="63" t="s">
        <v>124</v>
      </c>
      <c r="D74" s="63">
        <v>0</v>
      </c>
      <c r="E74" s="63" t="s">
        <v>39</v>
      </c>
    </row>
    <row r="75" spans="1:5" x14ac:dyDescent="0.2">
      <c r="A75" s="64" t="s">
        <v>126</v>
      </c>
      <c r="B75" s="63" t="s">
        <v>120</v>
      </c>
      <c r="C75" s="63" t="s">
        <v>124</v>
      </c>
      <c r="D75" s="63">
        <v>0</v>
      </c>
      <c r="E75" s="63" t="s">
        <v>39</v>
      </c>
    </row>
    <row r="76" spans="1:5" x14ac:dyDescent="0.2">
      <c r="A76" s="64" t="s">
        <v>127</v>
      </c>
      <c r="B76" s="63" t="s">
        <v>122</v>
      </c>
      <c r="C76" s="63" t="s">
        <v>124</v>
      </c>
      <c r="D76" s="63">
        <v>0</v>
      </c>
      <c r="E76" s="63" t="s">
        <v>39</v>
      </c>
    </row>
    <row r="77" spans="1:5" x14ac:dyDescent="0.2">
      <c r="A77" s="64" t="s">
        <v>128</v>
      </c>
      <c r="B77" s="63" t="s">
        <v>115</v>
      </c>
      <c r="C77" s="63" t="s">
        <v>129</v>
      </c>
      <c r="D77" s="63">
        <v>0</v>
      </c>
      <c r="E77" s="63" t="s">
        <v>39</v>
      </c>
    </row>
    <row r="78" spans="1:5" x14ac:dyDescent="0.2">
      <c r="A78" s="64" t="s">
        <v>130</v>
      </c>
      <c r="B78" s="63" t="s">
        <v>118</v>
      </c>
      <c r="C78" s="63" t="s">
        <v>129</v>
      </c>
      <c r="D78" s="63">
        <v>0</v>
      </c>
      <c r="E78" s="63" t="s">
        <v>39</v>
      </c>
    </row>
    <row r="79" spans="1:5" x14ac:dyDescent="0.2">
      <c r="A79" s="64" t="s">
        <v>131</v>
      </c>
      <c r="B79" s="63" t="s">
        <v>120</v>
      </c>
      <c r="C79" s="63" t="s">
        <v>129</v>
      </c>
      <c r="D79" s="63">
        <v>0</v>
      </c>
      <c r="E79" s="63" t="s">
        <v>39</v>
      </c>
    </row>
    <row r="80" spans="1:5" x14ac:dyDescent="0.2">
      <c r="A80" s="64" t="s">
        <v>132</v>
      </c>
      <c r="B80" s="63" t="s">
        <v>122</v>
      </c>
      <c r="C80" s="63" t="s">
        <v>129</v>
      </c>
      <c r="D80" s="63">
        <v>0</v>
      </c>
      <c r="E80" s="63" t="s">
        <v>39</v>
      </c>
    </row>
    <row r="81" spans="1:5" x14ac:dyDescent="0.2">
      <c r="A81" s="64" t="s">
        <v>133</v>
      </c>
      <c r="B81" s="63" t="s">
        <v>115</v>
      </c>
      <c r="C81" s="63" t="s">
        <v>134</v>
      </c>
      <c r="D81" s="63">
        <v>0</v>
      </c>
      <c r="E81" s="63" t="s">
        <v>39</v>
      </c>
    </row>
    <row r="82" spans="1:5" x14ac:dyDescent="0.2">
      <c r="A82" s="64" t="s">
        <v>135</v>
      </c>
      <c r="B82" s="63" t="s">
        <v>118</v>
      </c>
      <c r="C82" s="63" t="s">
        <v>134</v>
      </c>
      <c r="D82" s="63">
        <v>0</v>
      </c>
      <c r="E82" s="63" t="s">
        <v>39</v>
      </c>
    </row>
    <row r="83" spans="1:5" x14ac:dyDescent="0.2">
      <c r="A83" s="64" t="s">
        <v>136</v>
      </c>
      <c r="B83" s="63" t="s">
        <v>120</v>
      </c>
      <c r="C83" s="63" t="s">
        <v>134</v>
      </c>
      <c r="D83" s="63">
        <v>0</v>
      </c>
      <c r="E83" s="63" t="s">
        <v>39</v>
      </c>
    </row>
    <row r="84" spans="1:5" x14ac:dyDescent="0.2">
      <c r="A84" s="64" t="s">
        <v>137</v>
      </c>
      <c r="B84" s="63" t="s">
        <v>122</v>
      </c>
      <c r="C84" s="63" t="s">
        <v>134</v>
      </c>
      <c r="D84" s="63">
        <v>0</v>
      </c>
      <c r="E84" s="63" t="s">
        <v>39</v>
      </c>
    </row>
    <row r="85" spans="1:5" x14ac:dyDescent="0.2">
      <c r="A85" s="64" t="s">
        <v>138</v>
      </c>
      <c r="B85" s="63" t="s">
        <v>115</v>
      </c>
      <c r="C85" s="63" t="s">
        <v>139</v>
      </c>
      <c r="D85" s="63">
        <v>0</v>
      </c>
      <c r="E85" s="63" t="s">
        <v>39</v>
      </c>
    </row>
    <row r="86" spans="1:5" x14ac:dyDescent="0.2">
      <c r="A86" s="64" t="s">
        <v>140</v>
      </c>
      <c r="B86" s="63" t="s">
        <v>118</v>
      </c>
      <c r="C86" s="63" t="s">
        <v>139</v>
      </c>
      <c r="D86" s="63">
        <v>0</v>
      </c>
      <c r="E86" s="63" t="s">
        <v>39</v>
      </c>
    </row>
    <row r="87" spans="1:5" x14ac:dyDescent="0.2">
      <c r="A87" s="64" t="s">
        <v>141</v>
      </c>
      <c r="B87" s="63" t="s">
        <v>120</v>
      </c>
      <c r="C87" s="63" t="s">
        <v>139</v>
      </c>
      <c r="D87" s="63">
        <v>0</v>
      </c>
      <c r="E87" s="63" t="s">
        <v>39</v>
      </c>
    </row>
    <row r="88" spans="1:5" x14ac:dyDescent="0.2">
      <c r="A88" s="64" t="s">
        <v>142</v>
      </c>
      <c r="B88" s="63" t="s">
        <v>122</v>
      </c>
      <c r="C88" s="63" t="s">
        <v>139</v>
      </c>
      <c r="D88" s="63">
        <v>0</v>
      </c>
      <c r="E88" s="63" t="s">
        <v>39</v>
      </c>
    </row>
    <row r="89" spans="1:5" x14ac:dyDescent="0.2">
      <c r="A89" s="64" t="s">
        <v>143</v>
      </c>
      <c r="B89" s="63" t="s">
        <v>115</v>
      </c>
      <c r="C89" s="63" t="s">
        <v>144</v>
      </c>
      <c r="D89" s="63">
        <v>0</v>
      </c>
      <c r="E89" s="63" t="s">
        <v>39</v>
      </c>
    </row>
    <row r="90" spans="1:5" x14ac:dyDescent="0.2">
      <c r="A90" s="64" t="s">
        <v>145</v>
      </c>
      <c r="B90" s="63" t="s">
        <v>118</v>
      </c>
      <c r="C90" s="63" t="s">
        <v>144</v>
      </c>
      <c r="D90" s="63">
        <v>0</v>
      </c>
      <c r="E90" s="63" t="s">
        <v>39</v>
      </c>
    </row>
    <row r="91" spans="1:5" x14ac:dyDescent="0.2">
      <c r="A91" s="64" t="s">
        <v>146</v>
      </c>
      <c r="B91" s="63" t="s">
        <v>120</v>
      </c>
      <c r="C91" s="63" t="s">
        <v>144</v>
      </c>
      <c r="D91" s="63">
        <v>0</v>
      </c>
      <c r="E91" s="63" t="s">
        <v>39</v>
      </c>
    </row>
    <row r="92" spans="1:5" x14ac:dyDescent="0.2">
      <c r="A92" s="64" t="s">
        <v>147</v>
      </c>
      <c r="B92" s="63" t="s">
        <v>122</v>
      </c>
      <c r="C92" s="63" t="s">
        <v>144</v>
      </c>
      <c r="D92" s="63">
        <v>0</v>
      </c>
      <c r="E92" s="63" t="s">
        <v>39</v>
      </c>
    </row>
    <row r="93" spans="1:5" x14ac:dyDescent="0.2">
      <c r="A93" s="64" t="s">
        <v>148</v>
      </c>
      <c r="B93" s="63" t="s">
        <v>115</v>
      </c>
      <c r="C93" s="63" t="s">
        <v>149</v>
      </c>
      <c r="D93" s="63">
        <v>0</v>
      </c>
      <c r="E93" s="63" t="s">
        <v>39</v>
      </c>
    </row>
    <row r="94" spans="1:5" x14ac:dyDescent="0.2">
      <c r="A94" s="64" t="s">
        <v>150</v>
      </c>
      <c r="B94" s="63" t="s">
        <v>118</v>
      </c>
      <c r="C94" s="63" t="s">
        <v>149</v>
      </c>
      <c r="D94" s="63">
        <v>0</v>
      </c>
      <c r="E94" s="63" t="s">
        <v>39</v>
      </c>
    </row>
    <row r="95" spans="1:5" x14ac:dyDescent="0.2">
      <c r="A95" s="64" t="s">
        <v>151</v>
      </c>
      <c r="B95" s="63" t="s">
        <v>120</v>
      </c>
      <c r="C95" s="63" t="s">
        <v>149</v>
      </c>
      <c r="D95" s="63">
        <v>0</v>
      </c>
      <c r="E95" s="63" t="s">
        <v>39</v>
      </c>
    </row>
    <row r="96" spans="1:5" x14ac:dyDescent="0.2">
      <c r="A96" s="64" t="s">
        <v>152</v>
      </c>
      <c r="B96" s="63" t="s">
        <v>122</v>
      </c>
      <c r="C96" s="63" t="s">
        <v>149</v>
      </c>
      <c r="D96" s="63">
        <v>0</v>
      </c>
      <c r="E96" s="63" t="s">
        <v>39</v>
      </c>
    </row>
    <row r="97" spans="1:5" x14ac:dyDescent="0.2">
      <c r="A97" s="64" t="s">
        <v>153</v>
      </c>
      <c r="B97" s="63" t="s">
        <v>115</v>
      </c>
      <c r="C97" s="63" t="s">
        <v>154</v>
      </c>
      <c r="D97" s="63">
        <v>0</v>
      </c>
      <c r="E97" s="63" t="s">
        <v>39</v>
      </c>
    </row>
    <row r="98" spans="1:5" x14ac:dyDescent="0.2">
      <c r="A98" s="64" t="s">
        <v>155</v>
      </c>
      <c r="B98" s="63" t="s">
        <v>118</v>
      </c>
      <c r="C98" s="63" t="s">
        <v>154</v>
      </c>
      <c r="D98" s="63">
        <v>0</v>
      </c>
      <c r="E98" s="63" t="s">
        <v>39</v>
      </c>
    </row>
    <row r="99" spans="1:5" x14ac:dyDescent="0.2">
      <c r="A99" s="64" t="s">
        <v>156</v>
      </c>
      <c r="B99" s="63" t="s">
        <v>120</v>
      </c>
      <c r="C99" s="63" t="s">
        <v>154</v>
      </c>
      <c r="D99" s="63">
        <v>0</v>
      </c>
      <c r="E99" s="63" t="s">
        <v>39</v>
      </c>
    </row>
    <row r="100" spans="1:5" x14ac:dyDescent="0.2">
      <c r="A100" s="64" t="s">
        <v>157</v>
      </c>
      <c r="B100" s="63" t="s">
        <v>122</v>
      </c>
      <c r="C100" s="63" t="s">
        <v>154</v>
      </c>
      <c r="D100" s="63">
        <v>0</v>
      </c>
      <c r="E100" s="63" t="s">
        <v>39</v>
      </c>
    </row>
    <row r="101" spans="1:5" x14ac:dyDescent="0.2">
      <c r="A101" s="64" t="s">
        <v>158</v>
      </c>
      <c r="B101" s="63" t="s">
        <v>115</v>
      </c>
      <c r="C101" s="63" t="s">
        <v>159</v>
      </c>
      <c r="D101" s="63">
        <v>0</v>
      </c>
      <c r="E101" s="63" t="s">
        <v>39</v>
      </c>
    </row>
    <row r="102" spans="1:5" x14ac:dyDescent="0.2">
      <c r="A102" s="64" t="s">
        <v>160</v>
      </c>
      <c r="B102" s="63" t="s">
        <v>118</v>
      </c>
      <c r="C102" s="63" t="s">
        <v>159</v>
      </c>
      <c r="D102" s="63">
        <v>0</v>
      </c>
      <c r="E102" s="63" t="s">
        <v>39</v>
      </c>
    </row>
    <row r="103" spans="1:5" x14ac:dyDescent="0.2">
      <c r="A103" s="64" t="s">
        <v>161</v>
      </c>
      <c r="B103" s="63" t="s">
        <v>120</v>
      </c>
      <c r="C103" s="63" t="s">
        <v>159</v>
      </c>
      <c r="D103" s="63">
        <v>0</v>
      </c>
      <c r="E103" s="63" t="s">
        <v>39</v>
      </c>
    </row>
    <row r="104" spans="1:5" x14ac:dyDescent="0.2">
      <c r="A104" s="64" t="s">
        <v>162</v>
      </c>
      <c r="B104" s="63" t="s">
        <v>122</v>
      </c>
      <c r="C104" s="63" t="s">
        <v>159</v>
      </c>
      <c r="D104" s="63">
        <v>0</v>
      </c>
      <c r="E104" s="63" t="s">
        <v>39</v>
      </c>
    </row>
    <row r="105" spans="1:5" x14ac:dyDescent="0.2">
      <c r="A105" s="64" t="s">
        <v>163</v>
      </c>
      <c r="B105" s="63" t="s">
        <v>115</v>
      </c>
      <c r="C105" s="63" t="s">
        <v>164</v>
      </c>
      <c r="D105" s="63">
        <v>0</v>
      </c>
      <c r="E105" s="63" t="s">
        <v>39</v>
      </c>
    </row>
    <row r="106" spans="1:5" x14ac:dyDescent="0.2">
      <c r="A106" s="64" t="s">
        <v>165</v>
      </c>
      <c r="B106" s="63" t="s">
        <v>118</v>
      </c>
      <c r="C106" s="63" t="s">
        <v>164</v>
      </c>
      <c r="D106" s="63">
        <v>0</v>
      </c>
      <c r="E106" s="63" t="s">
        <v>39</v>
      </c>
    </row>
    <row r="107" spans="1:5" x14ac:dyDescent="0.2">
      <c r="A107" s="64" t="s">
        <v>166</v>
      </c>
      <c r="B107" s="63" t="s">
        <v>120</v>
      </c>
      <c r="C107" s="63" t="s">
        <v>164</v>
      </c>
      <c r="D107" s="63">
        <v>0</v>
      </c>
      <c r="E107" s="63" t="s">
        <v>39</v>
      </c>
    </row>
    <row r="108" spans="1:5" x14ac:dyDescent="0.2">
      <c r="A108" s="64" t="s">
        <v>167</v>
      </c>
      <c r="B108" s="63" t="s">
        <v>122</v>
      </c>
      <c r="C108" s="63" t="s">
        <v>164</v>
      </c>
      <c r="D108" s="63">
        <v>0</v>
      </c>
      <c r="E108" s="63" t="s">
        <v>39</v>
      </c>
    </row>
    <row r="109" spans="1:5" x14ac:dyDescent="0.2">
      <c r="A109" s="64" t="s">
        <v>168</v>
      </c>
      <c r="B109" s="63" t="s">
        <v>115</v>
      </c>
      <c r="C109" s="63" t="s">
        <v>169</v>
      </c>
      <c r="D109" s="63">
        <v>0</v>
      </c>
      <c r="E109" s="63" t="s">
        <v>39</v>
      </c>
    </row>
    <row r="110" spans="1:5" x14ac:dyDescent="0.2">
      <c r="A110" s="64" t="s">
        <v>170</v>
      </c>
      <c r="B110" s="63" t="s">
        <v>118</v>
      </c>
      <c r="C110" s="63" t="s">
        <v>169</v>
      </c>
      <c r="D110" s="63">
        <v>0</v>
      </c>
      <c r="E110" s="63" t="s">
        <v>39</v>
      </c>
    </row>
    <row r="111" spans="1:5" x14ac:dyDescent="0.2">
      <c r="A111" s="64" t="s">
        <v>171</v>
      </c>
      <c r="B111" s="63" t="s">
        <v>120</v>
      </c>
      <c r="C111" s="63" t="s">
        <v>169</v>
      </c>
      <c r="D111" s="63">
        <v>0</v>
      </c>
      <c r="E111" s="63" t="s">
        <v>39</v>
      </c>
    </row>
    <row r="112" spans="1:5" x14ac:dyDescent="0.2">
      <c r="A112" s="64" t="s">
        <v>172</v>
      </c>
      <c r="B112" s="63" t="s">
        <v>122</v>
      </c>
      <c r="C112" s="63" t="s">
        <v>169</v>
      </c>
      <c r="D112" s="63">
        <v>0</v>
      </c>
      <c r="E112" s="63" t="s">
        <v>39</v>
      </c>
    </row>
    <row r="113" spans="1:5" x14ac:dyDescent="0.2">
      <c r="A113" s="64" t="s">
        <v>173</v>
      </c>
      <c r="B113" s="63" t="s">
        <v>115</v>
      </c>
      <c r="C113" s="63">
        <v>181</v>
      </c>
      <c r="D113" s="63">
        <v>0</v>
      </c>
      <c r="E113" s="63" t="s">
        <v>39</v>
      </c>
    </row>
    <row r="114" spans="1:5" x14ac:dyDescent="0.2">
      <c r="A114" s="64" t="s">
        <v>174</v>
      </c>
      <c r="B114" s="63" t="s">
        <v>118</v>
      </c>
      <c r="C114" s="63">
        <v>181</v>
      </c>
      <c r="D114" s="63">
        <v>0</v>
      </c>
      <c r="E114" s="63" t="s">
        <v>39</v>
      </c>
    </row>
    <row r="115" spans="1:5" x14ac:dyDescent="0.2">
      <c r="A115" s="64" t="s">
        <v>175</v>
      </c>
      <c r="B115" s="63" t="s">
        <v>120</v>
      </c>
      <c r="C115" s="63">
        <v>181</v>
      </c>
      <c r="D115" s="63">
        <v>0</v>
      </c>
      <c r="E115" s="63" t="s">
        <v>39</v>
      </c>
    </row>
    <row r="116" spans="1:5" x14ac:dyDescent="0.2">
      <c r="A116" s="64" t="s">
        <v>176</v>
      </c>
      <c r="B116" s="63" t="s">
        <v>122</v>
      </c>
      <c r="C116" s="63">
        <v>181</v>
      </c>
      <c r="D116" s="63">
        <v>0</v>
      </c>
      <c r="E116" s="63" t="s">
        <v>39</v>
      </c>
    </row>
    <row r="117" spans="1:5" x14ac:dyDescent="0.2">
      <c r="A117" s="64" t="s">
        <v>177</v>
      </c>
      <c r="B117" s="63" t="s">
        <v>115</v>
      </c>
      <c r="C117" s="63" t="s">
        <v>178</v>
      </c>
      <c r="D117" s="63">
        <v>0</v>
      </c>
      <c r="E117" s="63" t="s">
        <v>39</v>
      </c>
    </row>
    <row r="118" spans="1:5" x14ac:dyDescent="0.2">
      <c r="A118" s="64" t="s">
        <v>179</v>
      </c>
      <c r="B118" s="63" t="s">
        <v>118</v>
      </c>
      <c r="C118" s="63" t="s">
        <v>178</v>
      </c>
      <c r="D118" s="63">
        <v>0</v>
      </c>
      <c r="E118" s="63" t="s">
        <v>39</v>
      </c>
    </row>
    <row r="119" spans="1:5" x14ac:dyDescent="0.2">
      <c r="A119" s="64" t="s">
        <v>180</v>
      </c>
      <c r="B119" s="63" t="s">
        <v>120</v>
      </c>
      <c r="C119" s="63" t="s">
        <v>178</v>
      </c>
      <c r="D119" s="63">
        <v>0</v>
      </c>
      <c r="E119" s="63" t="s">
        <v>39</v>
      </c>
    </row>
    <row r="120" spans="1:5" x14ac:dyDescent="0.2">
      <c r="A120" s="64" t="s">
        <v>181</v>
      </c>
      <c r="B120" s="63" t="s">
        <v>122</v>
      </c>
      <c r="C120" s="63" t="s">
        <v>178</v>
      </c>
      <c r="D120" s="63">
        <v>0</v>
      </c>
      <c r="E120" s="63" t="s">
        <v>39</v>
      </c>
    </row>
    <row r="121" spans="1:5" x14ac:dyDescent="0.2">
      <c r="A121" s="64" t="s">
        <v>182</v>
      </c>
      <c r="B121" s="63" t="s">
        <v>115</v>
      </c>
      <c r="C121" s="63" t="s">
        <v>183</v>
      </c>
      <c r="D121" s="63">
        <v>0</v>
      </c>
      <c r="E121" s="63" t="s">
        <v>39</v>
      </c>
    </row>
    <row r="122" spans="1:5" x14ac:dyDescent="0.2">
      <c r="A122" s="64" t="s">
        <v>184</v>
      </c>
      <c r="B122" s="63" t="s">
        <v>118</v>
      </c>
      <c r="C122" s="63" t="s">
        <v>183</v>
      </c>
      <c r="D122" s="63">
        <v>0</v>
      </c>
      <c r="E122" s="63" t="s">
        <v>39</v>
      </c>
    </row>
    <row r="123" spans="1:5" x14ac:dyDescent="0.2">
      <c r="A123" s="64" t="s">
        <v>185</v>
      </c>
      <c r="B123" s="63" t="s">
        <v>120</v>
      </c>
      <c r="C123" s="63" t="s">
        <v>183</v>
      </c>
      <c r="D123" s="63">
        <v>0</v>
      </c>
      <c r="E123" s="63" t="s">
        <v>39</v>
      </c>
    </row>
    <row r="124" spans="1:5" x14ac:dyDescent="0.2">
      <c r="A124" s="64" t="s">
        <v>186</v>
      </c>
      <c r="B124" s="63" t="s">
        <v>122</v>
      </c>
      <c r="C124" s="63" t="s">
        <v>183</v>
      </c>
      <c r="D124" s="63">
        <v>0</v>
      </c>
      <c r="E124" s="63" t="s">
        <v>39</v>
      </c>
    </row>
    <row r="125" spans="1:5" x14ac:dyDescent="0.2">
      <c r="A125" s="64" t="s">
        <v>187</v>
      </c>
      <c r="B125" s="63" t="s">
        <v>115</v>
      </c>
      <c r="C125" s="63" t="s">
        <v>188</v>
      </c>
      <c r="D125" s="63">
        <v>0</v>
      </c>
      <c r="E125" s="63" t="s">
        <v>39</v>
      </c>
    </row>
    <row r="126" spans="1:5" x14ac:dyDescent="0.2">
      <c r="A126" s="64" t="s">
        <v>189</v>
      </c>
      <c r="B126" s="63" t="s">
        <v>118</v>
      </c>
      <c r="C126" s="63" t="s">
        <v>188</v>
      </c>
      <c r="D126" s="63">
        <v>0</v>
      </c>
      <c r="E126" s="63" t="s">
        <v>39</v>
      </c>
    </row>
    <row r="127" spans="1:5" x14ac:dyDescent="0.2">
      <c r="A127" s="64" t="s">
        <v>190</v>
      </c>
      <c r="B127" s="63" t="s">
        <v>120</v>
      </c>
      <c r="C127" s="63" t="s">
        <v>188</v>
      </c>
      <c r="D127" s="63">
        <v>0</v>
      </c>
      <c r="E127" s="63" t="s">
        <v>39</v>
      </c>
    </row>
    <row r="128" spans="1:5" x14ac:dyDescent="0.2">
      <c r="A128" s="64" t="s">
        <v>191</v>
      </c>
      <c r="B128" s="63" t="s">
        <v>122</v>
      </c>
      <c r="C128" s="63" t="s">
        <v>188</v>
      </c>
      <c r="D128" s="63">
        <v>0</v>
      </c>
      <c r="E128" s="63" t="s">
        <v>39</v>
      </c>
    </row>
    <row r="129" spans="1:5" x14ac:dyDescent="0.2">
      <c r="A129" s="64" t="s">
        <v>192</v>
      </c>
      <c r="B129" s="63" t="s">
        <v>115</v>
      </c>
      <c r="C129" s="63" t="s">
        <v>193</v>
      </c>
      <c r="D129" s="63">
        <v>0</v>
      </c>
      <c r="E129" s="63" t="s">
        <v>39</v>
      </c>
    </row>
    <row r="130" spans="1:5" x14ac:dyDescent="0.2">
      <c r="A130" s="64" t="s">
        <v>194</v>
      </c>
      <c r="B130" s="63" t="s">
        <v>118</v>
      </c>
      <c r="C130" s="63" t="s">
        <v>193</v>
      </c>
      <c r="D130" s="63">
        <v>0</v>
      </c>
      <c r="E130" s="63" t="s">
        <v>39</v>
      </c>
    </row>
    <row r="131" spans="1:5" x14ac:dyDescent="0.2">
      <c r="A131" s="64" t="s">
        <v>195</v>
      </c>
      <c r="B131" s="63" t="s">
        <v>120</v>
      </c>
      <c r="C131" s="63" t="s">
        <v>193</v>
      </c>
      <c r="D131" s="63">
        <v>0</v>
      </c>
      <c r="E131" s="63" t="s">
        <v>39</v>
      </c>
    </row>
    <row r="132" spans="1:5" x14ac:dyDescent="0.2">
      <c r="A132" s="64" t="s">
        <v>196</v>
      </c>
      <c r="B132" s="63" t="s">
        <v>122</v>
      </c>
      <c r="C132" s="63" t="s">
        <v>193</v>
      </c>
      <c r="D132" s="63">
        <v>0</v>
      </c>
      <c r="E132" s="63" t="s">
        <v>39</v>
      </c>
    </row>
    <row r="133" spans="1:5" x14ac:dyDescent="0.2">
      <c r="A133" s="64" t="s">
        <v>197</v>
      </c>
      <c r="B133" s="63" t="s">
        <v>115</v>
      </c>
      <c r="C133" s="63" t="s">
        <v>198</v>
      </c>
      <c r="D133" s="63">
        <v>0</v>
      </c>
      <c r="E133" s="63" t="s">
        <v>39</v>
      </c>
    </row>
    <row r="134" spans="1:5" x14ac:dyDescent="0.2">
      <c r="A134" s="64" t="s">
        <v>199</v>
      </c>
      <c r="B134" s="63" t="s">
        <v>118</v>
      </c>
      <c r="C134" s="63" t="s">
        <v>198</v>
      </c>
      <c r="D134" s="63">
        <v>0</v>
      </c>
      <c r="E134" s="63" t="s">
        <v>39</v>
      </c>
    </row>
    <row r="135" spans="1:5" x14ac:dyDescent="0.2">
      <c r="A135" s="64" t="s">
        <v>200</v>
      </c>
      <c r="B135" s="63" t="s">
        <v>120</v>
      </c>
      <c r="C135" s="63" t="s">
        <v>198</v>
      </c>
      <c r="D135" s="63">
        <v>0</v>
      </c>
      <c r="E135" s="63" t="s">
        <v>39</v>
      </c>
    </row>
    <row r="136" spans="1:5" x14ac:dyDescent="0.2">
      <c r="A136" s="64" t="s">
        <v>201</v>
      </c>
      <c r="B136" s="63" t="s">
        <v>122</v>
      </c>
      <c r="C136" s="63" t="s">
        <v>198</v>
      </c>
      <c r="D136" s="63">
        <v>0</v>
      </c>
      <c r="E136" s="63" t="s">
        <v>39</v>
      </c>
    </row>
    <row r="137" spans="1:5" x14ac:dyDescent="0.2">
      <c r="A137" s="64" t="s">
        <v>202</v>
      </c>
      <c r="B137" s="63" t="s">
        <v>115</v>
      </c>
      <c r="C137" s="63" t="s">
        <v>203</v>
      </c>
      <c r="D137" s="63">
        <v>0</v>
      </c>
      <c r="E137" s="63" t="s">
        <v>39</v>
      </c>
    </row>
    <row r="138" spans="1:5" x14ac:dyDescent="0.2">
      <c r="A138" s="64" t="s">
        <v>204</v>
      </c>
      <c r="B138" s="63" t="s">
        <v>118</v>
      </c>
      <c r="C138" s="63" t="s">
        <v>203</v>
      </c>
      <c r="D138" s="63">
        <v>0</v>
      </c>
      <c r="E138" s="63" t="s">
        <v>39</v>
      </c>
    </row>
    <row r="139" spans="1:5" x14ac:dyDescent="0.2">
      <c r="A139" s="64" t="s">
        <v>205</v>
      </c>
      <c r="B139" s="63" t="s">
        <v>120</v>
      </c>
      <c r="C139" s="63" t="s">
        <v>203</v>
      </c>
      <c r="D139" s="63">
        <v>0</v>
      </c>
      <c r="E139" s="63" t="s">
        <v>39</v>
      </c>
    </row>
    <row r="140" spans="1:5" x14ac:dyDescent="0.2">
      <c r="A140" s="64" t="s">
        <v>206</v>
      </c>
      <c r="B140" s="63" t="s">
        <v>122</v>
      </c>
      <c r="C140" s="63" t="s">
        <v>203</v>
      </c>
      <c r="D140" s="63">
        <v>0</v>
      </c>
      <c r="E140" s="63" t="s">
        <v>39</v>
      </c>
    </row>
    <row r="141" spans="1:5" x14ac:dyDescent="0.2">
      <c r="A141" s="64" t="s">
        <v>207</v>
      </c>
      <c r="B141" s="63" t="s">
        <v>115</v>
      </c>
      <c r="C141" s="63" t="s">
        <v>208</v>
      </c>
      <c r="D141" s="63">
        <v>0</v>
      </c>
      <c r="E141" s="63" t="s">
        <v>39</v>
      </c>
    </row>
    <row r="142" spans="1:5" x14ac:dyDescent="0.2">
      <c r="A142" s="64" t="s">
        <v>209</v>
      </c>
      <c r="B142" s="63" t="s">
        <v>118</v>
      </c>
      <c r="C142" s="63" t="s">
        <v>208</v>
      </c>
      <c r="D142" s="63">
        <v>0</v>
      </c>
      <c r="E142" s="63" t="s">
        <v>39</v>
      </c>
    </row>
    <row r="143" spans="1:5" x14ac:dyDescent="0.2">
      <c r="A143" s="64" t="s">
        <v>210</v>
      </c>
      <c r="B143" s="63" t="s">
        <v>120</v>
      </c>
      <c r="C143" s="63" t="s">
        <v>208</v>
      </c>
      <c r="D143" s="63">
        <v>0</v>
      </c>
      <c r="E143" s="63" t="s">
        <v>39</v>
      </c>
    </row>
    <row r="144" spans="1:5" x14ac:dyDescent="0.2">
      <c r="A144" s="64" t="s">
        <v>211</v>
      </c>
      <c r="B144" s="63" t="s">
        <v>122</v>
      </c>
      <c r="C144" s="63" t="s">
        <v>208</v>
      </c>
      <c r="D144" s="63">
        <v>0</v>
      </c>
      <c r="E144" s="63" t="s">
        <v>39</v>
      </c>
    </row>
    <row r="145" spans="1:5" x14ac:dyDescent="0.2">
      <c r="A145" s="64" t="s">
        <v>212</v>
      </c>
      <c r="B145" s="63" t="s">
        <v>115</v>
      </c>
      <c r="C145" s="63" t="s">
        <v>213</v>
      </c>
      <c r="D145" s="63">
        <v>0</v>
      </c>
      <c r="E145" s="63" t="s">
        <v>39</v>
      </c>
    </row>
    <row r="146" spans="1:5" x14ac:dyDescent="0.2">
      <c r="A146" s="64" t="s">
        <v>214</v>
      </c>
      <c r="B146" s="63" t="s">
        <v>118</v>
      </c>
      <c r="C146" s="63" t="s">
        <v>213</v>
      </c>
      <c r="D146" s="63">
        <v>0</v>
      </c>
      <c r="E146" s="63" t="s">
        <v>39</v>
      </c>
    </row>
    <row r="147" spans="1:5" x14ac:dyDescent="0.2">
      <c r="A147" s="64" t="s">
        <v>215</v>
      </c>
      <c r="B147" s="63" t="s">
        <v>120</v>
      </c>
      <c r="C147" s="63" t="s">
        <v>213</v>
      </c>
      <c r="D147" s="63">
        <v>0</v>
      </c>
      <c r="E147" s="63" t="s">
        <v>39</v>
      </c>
    </row>
    <row r="148" spans="1:5" x14ac:dyDescent="0.2">
      <c r="A148" s="64" t="s">
        <v>216</v>
      </c>
      <c r="B148" s="63" t="s">
        <v>122</v>
      </c>
      <c r="C148" s="63" t="s">
        <v>213</v>
      </c>
      <c r="D148" s="63">
        <v>0</v>
      </c>
      <c r="E148" s="63" t="s">
        <v>39</v>
      </c>
    </row>
    <row r="149" spans="1:5" x14ac:dyDescent="0.2">
      <c r="A149" s="64" t="s">
        <v>217</v>
      </c>
      <c r="B149" s="63" t="s">
        <v>115</v>
      </c>
      <c r="C149" s="63">
        <v>346</v>
      </c>
      <c r="D149" s="63">
        <v>0</v>
      </c>
      <c r="E149" s="63" t="s">
        <v>39</v>
      </c>
    </row>
    <row r="150" spans="1:5" x14ac:dyDescent="0.2">
      <c r="A150" s="64" t="s">
        <v>218</v>
      </c>
      <c r="B150" s="63" t="s">
        <v>118</v>
      </c>
      <c r="C150" s="63">
        <v>346</v>
      </c>
      <c r="D150" s="63">
        <v>0</v>
      </c>
      <c r="E150" s="63" t="s">
        <v>39</v>
      </c>
    </row>
    <row r="151" spans="1:5" x14ac:dyDescent="0.2">
      <c r="A151" s="64" t="s">
        <v>219</v>
      </c>
      <c r="B151" s="63" t="s">
        <v>120</v>
      </c>
      <c r="C151" s="63">
        <v>346</v>
      </c>
      <c r="D151" s="63">
        <v>0</v>
      </c>
      <c r="E151" s="63" t="s">
        <v>39</v>
      </c>
    </row>
    <row r="152" spans="1:5" x14ac:dyDescent="0.2">
      <c r="A152" s="64" t="s">
        <v>220</v>
      </c>
      <c r="B152" s="63" t="s">
        <v>122</v>
      </c>
      <c r="C152" s="63">
        <v>346</v>
      </c>
      <c r="D152" s="63">
        <v>0</v>
      </c>
      <c r="E152" s="63" t="s">
        <v>39</v>
      </c>
    </row>
    <row r="153" spans="1:5" x14ac:dyDescent="0.2">
      <c r="A153" s="64" t="s">
        <v>221</v>
      </c>
      <c r="B153" s="63" t="s">
        <v>115</v>
      </c>
      <c r="C153" s="63">
        <v>347</v>
      </c>
      <c r="D153" s="63">
        <v>0</v>
      </c>
      <c r="E153" s="63" t="s">
        <v>39</v>
      </c>
    </row>
    <row r="154" spans="1:5" x14ac:dyDescent="0.2">
      <c r="A154" s="64" t="s">
        <v>222</v>
      </c>
      <c r="B154" s="63" t="s">
        <v>118</v>
      </c>
      <c r="C154" s="63">
        <v>347</v>
      </c>
      <c r="D154" s="63">
        <v>0</v>
      </c>
      <c r="E154" s="63" t="s">
        <v>39</v>
      </c>
    </row>
    <row r="155" spans="1:5" x14ac:dyDescent="0.2">
      <c r="A155" s="64" t="s">
        <v>223</v>
      </c>
      <c r="B155" s="63" t="s">
        <v>120</v>
      </c>
      <c r="C155" s="63">
        <v>347</v>
      </c>
      <c r="D155" s="63">
        <v>0</v>
      </c>
      <c r="E155" s="63" t="s">
        <v>39</v>
      </c>
    </row>
    <row r="156" spans="1:5" x14ac:dyDescent="0.2">
      <c r="A156" s="64" t="s">
        <v>224</v>
      </c>
      <c r="B156" s="63" t="s">
        <v>122</v>
      </c>
      <c r="C156" s="63">
        <v>347</v>
      </c>
      <c r="D156" s="63">
        <v>0</v>
      </c>
      <c r="E156" s="63" t="s">
        <v>39</v>
      </c>
    </row>
    <row r="157" spans="1:5" x14ac:dyDescent="0.2">
      <c r="A157" s="64" t="s">
        <v>225</v>
      </c>
      <c r="B157" s="63" t="s">
        <v>115</v>
      </c>
      <c r="C157" s="63">
        <v>348</v>
      </c>
      <c r="D157" s="63">
        <v>0</v>
      </c>
      <c r="E157" s="63" t="s">
        <v>39</v>
      </c>
    </row>
    <row r="158" spans="1:5" x14ac:dyDescent="0.2">
      <c r="A158" s="64" t="s">
        <v>226</v>
      </c>
      <c r="B158" s="63" t="s">
        <v>118</v>
      </c>
      <c r="C158" s="63">
        <v>348</v>
      </c>
      <c r="D158" s="63">
        <v>0</v>
      </c>
      <c r="E158" s="63" t="s">
        <v>39</v>
      </c>
    </row>
    <row r="159" spans="1:5" x14ac:dyDescent="0.2">
      <c r="A159" s="64" t="s">
        <v>227</v>
      </c>
      <c r="B159" s="63" t="s">
        <v>120</v>
      </c>
      <c r="C159" s="63">
        <v>348</v>
      </c>
      <c r="D159" s="63">
        <v>0</v>
      </c>
      <c r="E159" s="63" t="s">
        <v>39</v>
      </c>
    </row>
    <row r="160" spans="1:5" x14ac:dyDescent="0.2">
      <c r="A160" s="64" t="s">
        <v>228</v>
      </c>
      <c r="B160" s="63" t="s">
        <v>122</v>
      </c>
      <c r="C160" s="63">
        <v>348</v>
      </c>
      <c r="D160" s="63">
        <v>0</v>
      </c>
      <c r="E160" s="63" t="s">
        <v>39</v>
      </c>
    </row>
    <row r="161" spans="1:5" x14ac:dyDescent="0.2">
      <c r="A161" s="64" t="s">
        <v>229</v>
      </c>
      <c r="B161" s="63" t="s">
        <v>115</v>
      </c>
      <c r="C161" s="63">
        <v>351</v>
      </c>
      <c r="D161" s="63">
        <v>0</v>
      </c>
      <c r="E161" s="63" t="s">
        <v>39</v>
      </c>
    </row>
    <row r="162" spans="1:5" x14ac:dyDescent="0.2">
      <c r="A162" s="64" t="s">
        <v>230</v>
      </c>
      <c r="B162" s="63" t="s">
        <v>118</v>
      </c>
      <c r="C162" s="63">
        <v>351</v>
      </c>
      <c r="D162" s="63">
        <v>0</v>
      </c>
      <c r="E162" s="63" t="s">
        <v>39</v>
      </c>
    </row>
    <row r="163" spans="1:5" x14ac:dyDescent="0.2">
      <c r="A163" s="64" t="s">
        <v>231</v>
      </c>
      <c r="B163" s="63" t="s">
        <v>120</v>
      </c>
      <c r="C163" s="63">
        <v>351</v>
      </c>
      <c r="D163" s="63">
        <v>0</v>
      </c>
      <c r="E163" s="63" t="s">
        <v>39</v>
      </c>
    </row>
    <row r="164" spans="1:5" x14ac:dyDescent="0.2">
      <c r="A164" s="64" t="s">
        <v>232</v>
      </c>
      <c r="B164" s="63" t="s">
        <v>122</v>
      </c>
      <c r="C164" s="63">
        <v>351</v>
      </c>
      <c r="D164" s="63">
        <v>0</v>
      </c>
      <c r="E164" s="63" t="s">
        <v>39</v>
      </c>
    </row>
    <row r="165" spans="1:5" x14ac:dyDescent="0.2">
      <c r="A165" s="64" t="s">
        <v>233</v>
      </c>
      <c r="B165" s="63" t="s">
        <v>115</v>
      </c>
      <c r="C165" s="63">
        <v>362</v>
      </c>
      <c r="D165" s="63">
        <v>0</v>
      </c>
      <c r="E165" s="63" t="s">
        <v>39</v>
      </c>
    </row>
    <row r="166" spans="1:5" x14ac:dyDescent="0.2">
      <c r="A166" s="64" t="s">
        <v>234</v>
      </c>
      <c r="B166" s="63" t="s">
        <v>118</v>
      </c>
      <c r="C166" s="63">
        <v>362</v>
      </c>
      <c r="D166" s="63">
        <v>0</v>
      </c>
      <c r="E166" s="63" t="s">
        <v>39</v>
      </c>
    </row>
    <row r="167" spans="1:5" x14ac:dyDescent="0.2">
      <c r="A167" s="64" t="s">
        <v>235</v>
      </c>
      <c r="B167" s="63" t="s">
        <v>120</v>
      </c>
      <c r="C167" s="63">
        <v>362</v>
      </c>
      <c r="D167" s="63">
        <v>0</v>
      </c>
      <c r="E167" s="63" t="s">
        <v>39</v>
      </c>
    </row>
    <row r="168" spans="1:5" x14ac:dyDescent="0.2">
      <c r="A168" s="64" t="s">
        <v>236</v>
      </c>
      <c r="B168" s="63" t="s">
        <v>122</v>
      </c>
      <c r="C168" s="63">
        <v>362</v>
      </c>
      <c r="D168" s="63">
        <v>0</v>
      </c>
      <c r="E168" s="63" t="s">
        <v>39</v>
      </c>
    </row>
    <row r="169" spans="1:5" x14ac:dyDescent="0.2">
      <c r="A169" s="64" t="s">
        <v>237</v>
      </c>
      <c r="B169" s="63" t="s">
        <v>115</v>
      </c>
      <c r="C169" s="63">
        <v>374</v>
      </c>
      <c r="D169" s="63">
        <v>0</v>
      </c>
      <c r="E169" s="63" t="s">
        <v>39</v>
      </c>
    </row>
    <row r="170" spans="1:5" x14ac:dyDescent="0.2">
      <c r="A170" s="64" t="s">
        <v>238</v>
      </c>
      <c r="B170" s="63" t="s">
        <v>118</v>
      </c>
      <c r="C170" s="63">
        <v>374</v>
      </c>
      <c r="D170" s="63">
        <v>0</v>
      </c>
      <c r="E170" s="63" t="s">
        <v>39</v>
      </c>
    </row>
    <row r="171" spans="1:5" x14ac:dyDescent="0.2">
      <c r="A171" s="64" t="s">
        <v>239</v>
      </c>
      <c r="B171" s="63" t="s">
        <v>120</v>
      </c>
      <c r="C171" s="63">
        <v>374</v>
      </c>
      <c r="D171" s="63">
        <v>0</v>
      </c>
      <c r="E171" s="63" t="s">
        <v>39</v>
      </c>
    </row>
    <row r="172" spans="1:5" x14ac:dyDescent="0.2">
      <c r="A172" s="64" t="s">
        <v>240</v>
      </c>
      <c r="B172" s="63" t="s">
        <v>122</v>
      </c>
      <c r="C172" s="63">
        <v>374</v>
      </c>
      <c r="D172" s="63">
        <v>0</v>
      </c>
      <c r="E172" s="63" t="s">
        <v>39</v>
      </c>
    </row>
  </sheetData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204A-DEB4-4CC8-9A50-AFC8A730147C}">
  <dimension ref="A1:AA51"/>
  <sheetViews>
    <sheetView topLeftCell="B1" zoomScaleNormal="100" workbookViewId="0">
      <selection activeCell="D9" sqref="D9"/>
    </sheetView>
  </sheetViews>
  <sheetFormatPr defaultColWidth="9.140625" defaultRowHeight="10.5" x14ac:dyDescent="0.15"/>
  <cols>
    <col min="1" max="1" width="0" style="164" hidden="1" customWidth="1"/>
    <col min="2" max="2" width="1.7109375" style="164" customWidth="1"/>
    <col min="3" max="3" width="19.28515625" style="164" customWidth="1"/>
    <col min="4" max="4" width="22.5703125" style="164" customWidth="1"/>
    <col min="5" max="5" width="16.42578125" style="164" customWidth="1"/>
    <col min="6" max="6" width="25.85546875" style="164" customWidth="1"/>
    <col min="7" max="7" width="19.7109375" style="164" customWidth="1"/>
    <col min="8" max="8" width="21.28515625" style="164" customWidth="1"/>
    <col min="9" max="9" width="15.140625" style="164" customWidth="1"/>
    <col min="10" max="10" width="23.28515625" style="164" customWidth="1"/>
    <col min="11" max="13" width="14.28515625" style="164" customWidth="1"/>
    <col min="14" max="14" width="15.7109375" style="164" customWidth="1"/>
    <col min="15" max="36" width="14.7109375" style="164" customWidth="1"/>
    <col min="37" max="16384" width="9.140625" style="164"/>
  </cols>
  <sheetData>
    <row r="1" spans="1:12" ht="5.0999999999999996" customHeight="1" x14ac:dyDescent="0.15">
      <c r="A1" s="164" t="s">
        <v>689</v>
      </c>
    </row>
    <row r="2" spans="1:12" ht="18" customHeight="1" x14ac:dyDescent="0.25">
      <c r="D2" s="165" t="s">
        <v>690</v>
      </c>
    </row>
    <row r="3" spans="1:12" ht="4.9000000000000004" customHeight="1" x14ac:dyDescent="0.15"/>
    <row r="4" spans="1:12" ht="18" customHeight="1" x14ac:dyDescent="0.15">
      <c r="C4" s="164" t="s">
        <v>691</v>
      </c>
    </row>
    <row r="5" spans="1:12" ht="18" customHeight="1" x14ac:dyDescent="0.15">
      <c r="C5" s="164" t="s">
        <v>692</v>
      </c>
    </row>
    <row r="6" spans="1:12" ht="15" customHeight="1" x14ac:dyDescent="0.15"/>
    <row r="7" spans="1:12" ht="12.75" customHeight="1" x14ac:dyDescent="0.2">
      <c r="C7" s="166" t="s">
        <v>693</v>
      </c>
      <c r="D7" s="167" t="s">
        <v>694</v>
      </c>
      <c r="E7" s="168"/>
      <c r="F7" s="169" t="s">
        <v>695</v>
      </c>
      <c r="G7" s="170">
        <v>300000009054787</v>
      </c>
      <c r="H7" s="171"/>
    </row>
    <row r="8" spans="1:12" ht="12.75" customHeight="1" x14ac:dyDescent="0.2">
      <c r="C8" s="172" t="s">
        <v>696</v>
      </c>
      <c r="D8" s="173" t="str">
        <f>'Finance Template'!C2</f>
        <v>PIA SCH</v>
      </c>
      <c r="E8" s="173"/>
      <c r="F8" s="174" t="s">
        <v>697</v>
      </c>
      <c r="G8" s="173" t="s">
        <v>698</v>
      </c>
      <c r="H8" s="175"/>
      <c r="J8" s="166" t="s">
        <v>699</v>
      </c>
      <c r="K8" s="176">
        <f ca="1">SUM(OFFSET($K$17,1,0):OFFSET($K$17,ROWS(TAB1136877249),0))</f>
        <v>0</v>
      </c>
      <c r="L8" s="177"/>
    </row>
    <row r="9" spans="1:12" ht="12.75" customHeight="1" x14ac:dyDescent="0.2">
      <c r="C9" s="172" t="s">
        <v>700</v>
      </c>
      <c r="D9" s="288" t="e">
        <f>'50k+ Frontsheet'!G5</f>
        <v>#N/A</v>
      </c>
      <c r="E9" s="173"/>
      <c r="F9" s="178" t="s">
        <v>701</v>
      </c>
      <c r="G9" s="173" t="s">
        <v>742</v>
      </c>
      <c r="H9" s="175"/>
      <c r="J9" s="172" t="s">
        <v>702</v>
      </c>
      <c r="K9" s="179">
        <f ca="1">SUM(OFFSET($L$17,1,0):OFFSET($L$17,ROWS(TAB1136877249),0))</f>
        <v>0</v>
      </c>
      <c r="L9" s="180"/>
    </row>
    <row r="10" spans="1:12" ht="12.75" customHeight="1" x14ac:dyDescent="0.2">
      <c r="C10" s="172" t="s">
        <v>703</v>
      </c>
      <c r="D10" s="173" t="s">
        <v>694</v>
      </c>
      <c r="E10" s="173"/>
      <c r="F10" s="178" t="s">
        <v>704</v>
      </c>
      <c r="G10" s="181">
        <v>45017</v>
      </c>
      <c r="H10" s="175"/>
      <c r="J10" s="172" t="s">
        <v>705</v>
      </c>
      <c r="K10" s="179">
        <f ca="1">SUM(OFFSET($P$17,1,0):OFFSET($P$17,ROWS(TAB1136877249),0))</f>
        <v>0</v>
      </c>
      <c r="L10" s="180"/>
    </row>
    <row r="11" spans="1:12" ht="12.75" customHeight="1" x14ac:dyDescent="0.2">
      <c r="C11" s="172" t="s">
        <v>706</v>
      </c>
      <c r="D11" s="182">
        <v>45016</v>
      </c>
      <c r="E11" s="173"/>
      <c r="F11" s="178" t="s">
        <v>707</v>
      </c>
      <c r="G11" s="183"/>
      <c r="H11" s="175"/>
      <c r="J11" s="172" t="s">
        <v>708</v>
      </c>
      <c r="K11" s="179">
        <f ca="1">SUM(OFFSET($Q$17,1,0):OFFSET($Q$17,ROWS(TAB1136877249),0))</f>
        <v>0</v>
      </c>
      <c r="L11" s="180"/>
    </row>
    <row r="12" spans="1:12" ht="12.75" customHeight="1" x14ac:dyDescent="0.2">
      <c r="C12" s="172" t="s">
        <v>709</v>
      </c>
      <c r="D12" s="173" t="s">
        <v>710</v>
      </c>
      <c r="E12" s="173"/>
      <c r="F12" s="178" t="s">
        <v>711</v>
      </c>
      <c r="G12" s="182"/>
      <c r="H12" s="175"/>
      <c r="J12" s="184"/>
      <c r="K12" s="185"/>
      <c r="L12" s="186"/>
    </row>
    <row r="13" spans="1:12" ht="12.75" customHeight="1" x14ac:dyDescent="0.2">
      <c r="C13" s="184" t="s">
        <v>712</v>
      </c>
      <c r="D13" s="187"/>
      <c r="E13" s="185"/>
      <c r="F13" s="188" t="s">
        <v>713</v>
      </c>
      <c r="G13" s="287"/>
      <c r="H13" s="287"/>
    </row>
    <row r="14" spans="1:12" ht="5.0999999999999996" customHeight="1" x14ac:dyDescent="0.15"/>
    <row r="15" spans="1:12" ht="18" customHeight="1" x14ac:dyDescent="0.2">
      <c r="C15" s="189" t="s">
        <v>714</v>
      </c>
    </row>
    <row r="16" spans="1:12" ht="4.9000000000000004" customHeight="1" x14ac:dyDescent="0.15"/>
    <row r="17" spans="3:27" ht="63.75" customHeight="1" x14ac:dyDescent="0.2">
      <c r="C17" s="190" t="s">
        <v>715</v>
      </c>
      <c r="D17" s="191" t="s">
        <v>716</v>
      </c>
      <c r="E17" s="191" t="s">
        <v>717</v>
      </c>
      <c r="F17" s="191" t="s">
        <v>718</v>
      </c>
      <c r="G17" s="191" t="s">
        <v>719</v>
      </c>
      <c r="H17" s="191" t="s">
        <v>720</v>
      </c>
      <c r="I17" s="191" t="s">
        <v>721</v>
      </c>
      <c r="J17" s="191" t="s">
        <v>722</v>
      </c>
      <c r="K17" s="192" t="s">
        <v>723</v>
      </c>
      <c r="L17" s="192" t="s">
        <v>724</v>
      </c>
      <c r="M17" s="193" t="s">
        <v>725</v>
      </c>
      <c r="N17" s="193" t="s">
        <v>726</v>
      </c>
      <c r="O17" s="192" t="s">
        <v>727</v>
      </c>
      <c r="P17" s="192" t="s">
        <v>728</v>
      </c>
      <c r="Q17" s="192" t="s">
        <v>729</v>
      </c>
      <c r="R17" s="193" t="s">
        <v>669</v>
      </c>
      <c r="S17" s="192" t="s">
        <v>730</v>
      </c>
      <c r="T17" s="193" t="s">
        <v>731</v>
      </c>
      <c r="U17" s="193" t="s">
        <v>732</v>
      </c>
      <c r="V17" s="193" t="s">
        <v>733</v>
      </c>
      <c r="W17" s="193" t="s">
        <v>734</v>
      </c>
      <c r="X17" s="193" t="s">
        <v>735</v>
      </c>
      <c r="Y17" s="193" t="s">
        <v>736</v>
      </c>
      <c r="Z17" s="193" t="s">
        <v>737</v>
      </c>
      <c r="AA17" s="194" t="s">
        <v>738</v>
      </c>
    </row>
    <row r="18" spans="3:27" ht="12.75" x14ac:dyDescent="0.2">
      <c r="C18" s="195"/>
      <c r="D18" s="196" t="s">
        <v>739</v>
      </c>
      <c r="E18" s="197" t="str">
        <f>'Finance Template'!A5</f>
        <v>YZ001</v>
      </c>
      <c r="F18" s="197" t="str">
        <f>'Finance Template'!B5</f>
        <v>BE740</v>
      </c>
      <c r="G18" s="198">
        <f>'Finance Template'!C5</f>
        <v>0</v>
      </c>
      <c r="H18" s="198" t="str">
        <f>'Finance Template'!D5</f>
        <v>B1110</v>
      </c>
      <c r="I18" s="197" t="str">
        <f>'Finance Template'!E5</f>
        <v>S</v>
      </c>
      <c r="J18" s="197" t="s">
        <v>740</v>
      </c>
      <c r="K18" s="199">
        <f>'Finance Template'!F5</f>
        <v>0</v>
      </c>
      <c r="L18" s="199">
        <f>'Finance Template'!G5</f>
        <v>0</v>
      </c>
      <c r="M18" s="200"/>
      <c r="N18" s="201" t="s">
        <v>739</v>
      </c>
      <c r="O18" s="202"/>
      <c r="P18" s="199"/>
      <c r="Q18" s="199"/>
      <c r="R18" s="201" t="str">
        <f>'Finance Template'!I5</f>
        <v>Listed Payment in Adv 2022-23 Contra Line</v>
      </c>
      <c r="S18" s="199"/>
      <c r="T18" s="201" t="s">
        <v>739</v>
      </c>
      <c r="U18" s="201" t="s">
        <v>739</v>
      </c>
      <c r="V18" s="201" t="s">
        <v>739</v>
      </c>
      <c r="W18" s="201" t="s">
        <v>739</v>
      </c>
      <c r="X18" s="201" t="s">
        <v>739</v>
      </c>
      <c r="Y18" s="201" t="s">
        <v>739</v>
      </c>
      <c r="Z18" s="201" t="s">
        <v>739</v>
      </c>
      <c r="AA18" s="203" t="s">
        <v>741</v>
      </c>
    </row>
    <row r="19" spans="3:27" ht="12.75" x14ac:dyDescent="0.2">
      <c r="C19" s="195"/>
      <c r="D19" s="196" t="s">
        <v>739</v>
      </c>
      <c r="E19" s="204" t="str">
        <f>'Finance Template'!A6</f>
        <v/>
      </c>
      <c r="F19" s="204" t="str">
        <f>'Finance Template'!B6</f>
        <v/>
      </c>
      <c r="G19" s="205" t="str">
        <f>'Finance Template'!C6</f>
        <v/>
      </c>
      <c r="H19" s="205" t="str">
        <f>'Finance Template'!D6</f>
        <v/>
      </c>
      <c r="I19" s="204" t="str">
        <f>'Finance Template'!E6</f>
        <v/>
      </c>
      <c r="J19" s="197" t="s">
        <v>740</v>
      </c>
      <c r="K19" s="199">
        <f>'Finance Template'!F6</f>
        <v>0</v>
      </c>
      <c r="L19" s="199" t="str">
        <f>'Finance Template'!G6</f>
        <v/>
      </c>
      <c r="M19" s="200"/>
      <c r="N19" s="201" t="s">
        <v>739</v>
      </c>
      <c r="O19" s="202"/>
      <c r="P19" s="199"/>
      <c r="Q19" s="199"/>
      <c r="R19" s="201" t="str">
        <f>'Finance Template'!I6</f>
        <v/>
      </c>
      <c r="S19" s="199"/>
      <c r="T19" s="201" t="s">
        <v>739</v>
      </c>
      <c r="U19" s="201" t="s">
        <v>739</v>
      </c>
      <c r="V19" s="201" t="s">
        <v>739</v>
      </c>
      <c r="W19" s="201" t="s">
        <v>739</v>
      </c>
      <c r="X19" s="201" t="s">
        <v>739</v>
      </c>
      <c r="Y19" s="201" t="s">
        <v>739</v>
      </c>
      <c r="Z19" s="201" t="s">
        <v>739</v>
      </c>
      <c r="AA19" s="203" t="s">
        <v>741</v>
      </c>
    </row>
    <row r="20" spans="3:27" ht="12.75" x14ac:dyDescent="0.2">
      <c r="C20" s="195"/>
      <c r="D20" s="196" t="s">
        <v>739</v>
      </c>
      <c r="E20" s="204" t="str">
        <f>'Finance Template'!A7</f>
        <v/>
      </c>
      <c r="F20" s="204" t="str">
        <f>'Finance Template'!B7</f>
        <v/>
      </c>
      <c r="G20" s="205" t="str">
        <f>'Finance Template'!C7</f>
        <v/>
      </c>
      <c r="H20" s="205" t="str">
        <f>'Finance Template'!D7</f>
        <v/>
      </c>
      <c r="I20" s="204" t="str">
        <f>'Finance Template'!E7</f>
        <v/>
      </c>
      <c r="J20" s="197" t="s">
        <v>740</v>
      </c>
      <c r="K20" s="199">
        <f>'Finance Template'!F7</f>
        <v>0</v>
      </c>
      <c r="L20" s="199" t="str">
        <f>'Finance Template'!G7</f>
        <v/>
      </c>
      <c r="M20" s="200"/>
      <c r="N20" s="201" t="s">
        <v>739</v>
      </c>
      <c r="O20" s="202"/>
      <c r="P20" s="199"/>
      <c r="Q20" s="199"/>
      <c r="R20" s="201" t="str">
        <f>'Finance Template'!I7</f>
        <v/>
      </c>
      <c r="S20" s="199"/>
      <c r="T20" s="201" t="s">
        <v>739</v>
      </c>
      <c r="U20" s="201" t="s">
        <v>739</v>
      </c>
      <c r="V20" s="201" t="s">
        <v>739</v>
      </c>
      <c r="W20" s="201" t="s">
        <v>739</v>
      </c>
      <c r="X20" s="201" t="s">
        <v>739</v>
      </c>
      <c r="Y20" s="201" t="s">
        <v>739</v>
      </c>
      <c r="Z20" s="201" t="s">
        <v>739</v>
      </c>
      <c r="AA20" s="203" t="s">
        <v>741</v>
      </c>
    </row>
    <row r="21" spans="3:27" ht="12.75" x14ac:dyDescent="0.2">
      <c r="C21" s="195"/>
      <c r="D21" s="196" t="s">
        <v>739</v>
      </c>
      <c r="E21" s="204" t="str">
        <f>'Finance Template'!A8</f>
        <v/>
      </c>
      <c r="F21" s="204" t="str">
        <f>'Finance Template'!B8</f>
        <v/>
      </c>
      <c r="G21" s="205" t="str">
        <f>'Finance Template'!C8</f>
        <v/>
      </c>
      <c r="H21" s="205" t="str">
        <f>'Finance Template'!D8</f>
        <v/>
      </c>
      <c r="I21" s="204" t="str">
        <f>'Finance Template'!E8</f>
        <v/>
      </c>
      <c r="J21" s="197" t="s">
        <v>740</v>
      </c>
      <c r="K21" s="199">
        <f>'Finance Template'!F8</f>
        <v>0</v>
      </c>
      <c r="L21" s="199" t="str">
        <f>'Finance Template'!G8</f>
        <v/>
      </c>
      <c r="M21" s="200"/>
      <c r="N21" s="201" t="s">
        <v>739</v>
      </c>
      <c r="O21" s="202"/>
      <c r="P21" s="199"/>
      <c r="Q21" s="199"/>
      <c r="R21" s="201" t="str">
        <f>'Finance Template'!I8</f>
        <v/>
      </c>
      <c r="S21" s="199"/>
      <c r="T21" s="201" t="s">
        <v>739</v>
      </c>
      <c r="U21" s="201" t="s">
        <v>739</v>
      </c>
      <c r="V21" s="201" t="s">
        <v>739</v>
      </c>
      <c r="W21" s="201" t="s">
        <v>739</v>
      </c>
      <c r="X21" s="201" t="s">
        <v>739</v>
      </c>
      <c r="Y21" s="201" t="s">
        <v>739</v>
      </c>
      <c r="Z21" s="201" t="s">
        <v>739</v>
      </c>
      <c r="AA21" s="203" t="s">
        <v>741</v>
      </c>
    </row>
    <row r="22" spans="3:27" ht="12.75" x14ac:dyDescent="0.2">
      <c r="C22" s="195"/>
      <c r="D22" s="196" t="s">
        <v>739</v>
      </c>
      <c r="E22" s="204" t="str">
        <f>'Finance Template'!A9</f>
        <v/>
      </c>
      <c r="F22" s="204" t="str">
        <f>'Finance Template'!B9</f>
        <v/>
      </c>
      <c r="G22" s="205" t="str">
        <f>'Finance Template'!C9</f>
        <v/>
      </c>
      <c r="H22" s="205" t="str">
        <f>'Finance Template'!D9</f>
        <v/>
      </c>
      <c r="I22" s="204" t="str">
        <f>'Finance Template'!E9</f>
        <v/>
      </c>
      <c r="J22" s="197" t="s">
        <v>740</v>
      </c>
      <c r="K22" s="199">
        <f>'Finance Template'!F9</f>
        <v>0</v>
      </c>
      <c r="L22" s="199" t="str">
        <f>'Finance Template'!G9</f>
        <v/>
      </c>
      <c r="M22" s="200"/>
      <c r="N22" s="201" t="s">
        <v>739</v>
      </c>
      <c r="O22" s="202"/>
      <c r="P22" s="199"/>
      <c r="Q22" s="199"/>
      <c r="R22" s="201" t="str">
        <f>'Finance Template'!I9</f>
        <v/>
      </c>
      <c r="S22" s="199"/>
      <c r="T22" s="201" t="s">
        <v>739</v>
      </c>
      <c r="U22" s="201" t="s">
        <v>739</v>
      </c>
      <c r="V22" s="201" t="s">
        <v>739</v>
      </c>
      <c r="W22" s="201" t="s">
        <v>739</v>
      </c>
      <c r="X22" s="201" t="s">
        <v>739</v>
      </c>
      <c r="Y22" s="201" t="s">
        <v>739</v>
      </c>
      <c r="Z22" s="201" t="s">
        <v>739</v>
      </c>
      <c r="AA22" s="203" t="s">
        <v>741</v>
      </c>
    </row>
    <row r="23" spans="3:27" ht="12.75" x14ac:dyDescent="0.2">
      <c r="C23" s="195"/>
      <c r="D23" s="196" t="s">
        <v>739</v>
      </c>
      <c r="E23" s="204" t="str">
        <f>'Finance Template'!A10</f>
        <v/>
      </c>
      <c r="F23" s="204" t="str">
        <f>'Finance Template'!B10</f>
        <v/>
      </c>
      <c r="G23" s="205" t="str">
        <f>'Finance Template'!C10</f>
        <v/>
      </c>
      <c r="H23" s="205" t="str">
        <f>'Finance Template'!D10</f>
        <v/>
      </c>
      <c r="I23" s="204" t="str">
        <f>'Finance Template'!E10</f>
        <v/>
      </c>
      <c r="J23" s="197" t="s">
        <v>740</v>
      </c>
      <c r="K23" s="199">
        <f>'Finance Template'!F10</f>
        <v>0</v>
      </c>
      <c r="L23" s="199" t="str">
        <f>'Finance Template'!G10</f>
        <v/>
      </c>
      <c r="M23" s="200"/>
      <c r="N23" s="201" t="s">
        <v>739</v>
      </c>
      <c r="O23" s="202"/>
      <c r="P23" s="199"/>
      <c r="Q23" s="199"/>
      <c r="R23" s="201" t="str">
        <f>'Finance Template'!I10</f>
        <v/>
      </c>
      <c r="S23" s="199"/>
      <c r="T23" s="201" t="s">
        <v>739</v>
      </c>
      <c r="U23" s="201" t="s">
        <v>739</v>
      </c>
      <c r="V23" s="201" t="s">
        <v>739</v>
      </c>
      <c r="W23" s="201" t="s">
        <v>739</v>
      </c>
      <c r="X23" s="201" t="s">
        <v>739</v>
      </c>
      <c r="Y23" s="201" t="s">
        <v>739</v>
      </c>
      <c r="Z23" s="201" t="s">
        <v>739</v>
      </c>
      <c r="AA23" s="203" t="s">
        <v>741</v>
      </c>
    </row>
    <row r="24" spans="3:27" ht="12.75" x14ac:dyDescent="0.2">
      <c r="C24" s="195"/>
      <c r="D24" s="196" t="s">
        <v>739</v>
      </c>
      <c r="E24" s="204" t="str">
        <f>'Finance Template'!A11</f>
        <v/>
      </c>
      <c r="F24" s="204" t="str">
        <f>'Finance Template'!B11</f>
        <v/>
      </c>
      <c r="G24" s="205" t="str">
        <f>'Finance Template'!C11</f>
        <v/>
      </c>
      <c r="H24" s="205" t="str">
        <f>'Finance Template'!D11</f>
        <v/>
      </c>
      <c r="I24" s="204" t="str">
        <f>'Finance Template'!E11</f>
        <v/>
      </c>
      <c r="J24" s="197" t="s">
        <v>740</v>
      </c>
      <c r="K24" s="199">
        <f>'Finance Template'!F11</f>
        <v>0</v>
      </c>
      <c r="L24" s="199" t="str">
        <f>'Finance Template'!G11</f>
        <v/>
      </c>
      <c r="M24" s="200"/>
      <c r="N24" s="201" t="s">
        <v>739</v>
      </c>
      <c r="O24" s="202"/>
      <c r="P24" s="199"/>
      <c r="Q24" s="199"/>
      <c r="R24" s="201" t="str">
        <f>'Finance Template'!I11</f>
        <v/>
      </c>
      <c r="S24" s="199"/>
      <c r="T24" s="201" t="s">
        <v>739</v>
      </c>
      <c r="U24" s="201" t="s">
        <v>739</v>
      </c>
      <c r="V24" s="201" t="s">
        <v>739</v>
      </c>
      <c r="W24" s="201" t="s">
        <v>739</v>
      </c>
      <c r="X24" s="201" t="s">
        <v>739</v>
      </c>
      <c r="Y24" s="201" t="s">
        <v>739</v>
      </c>
      <c r="Z24" s="201" t="s">
        <v>739</v>
      </c>
      <c r="AA24" s="203" t="s">
        <v>741</v>
      </c>
    </row>
    <row r="25" spans="3:27" ht="12.75" x14ac:dyDescent="0.2">
      <c r="C25" s="195"/>
      <c r="D25" s="196" t="s">
        <v>739</v>
      </c>
      <c r="E25" s="204" t="str">
        <f>'Finance Template'!A12</f>
        <v/>
      </c>
      <c r="F25" s="204" t="str">
        <f>'Finance Template'!B12</f>
        <v/>
      </c>
      <c r="G25" s="205" t="str">
        <f>'Finance Template'!C12</f>
        <v/>
      </c>
      <c r="H25" s="205" t="str">
        <f>'Finance Template'!D12</f>
        <v/>
      </c>
      <c r="I25" s="204" t="str">
        <f>'Finance Template'!E12</f>
        <v/>
      </c>
      <c r="J25" s="197" t="s">
        <v>740</v>
      </c>
      <c r="K25" s="199">
        <f>'Finance Template'!F12</f>
        <v>0</v>
      </c>
      <c r="L25" s="199" t="str">
        <f>'Finance Template'!G12</f>
        <v/>
      </c>
      <c r="M25" s="200"/>
      <c r="N25" s="201" t="s">
        <v>739</v>
      </c>
      <c r="O25" s="202"/>
      <c r="P25" s="199"/>
      <c r="Q25" s="199"/>
      <c r="R25" s="201" t="str">
        <f>'Finance Template'!I12</f>
        <v/>
      </c>
      <c r="S25" s="199"/>
      <c r="T25" s="201" t="s">
        <v>739</v>
      </c>
      <c r="U25" s="201" t="s">
        <v>739</v>
      </c>
      <c r="V25" s="201" t="s">
        <v>739</v>
      </c>
      <c r="W25" s="201" t="s">
        <v>739</v>
      </c>
      <c r="X25" s="201" t="s">
        <v>739</v>
      </c>
      <c r="Y25" s="201" t="s">
        <v>739</v>
      </c>
      <c r="Z25" s="201" t="s">
        <v>739</v>
      </c>
      <c r="AA25" s="203" t="s">
        <v>741</v>
      </c>
    </row>
    <row r="26" spans="3:27" ht="12.75" x14ac:dyDescent="0.2">
      <c r="C26" s="195"/>
      <c r="D26" s="196" t="s">
        <v>739</v>
      </c>
      <c r="E26" s="204" t="str">
        <f>'Finance Template'!A13</f>
        <v/>
      </c>
      <c r="F26" s="204" t="str">
        <f>'Finance Template'!B13</f>
        <v/>
      </c>
      <c r="G26" s="205" t="str">
        <f>'Finance Template'!C13</f>
        <v/>
      </c>
      <c r="H26" s="205" t="str">
        <f>'Finance Template'!D13</f>
        <v/>
      </c>
      <c r="I26" s="204" t="str">
        <f>'Finance Template'!E13</f>
        <v/>
      </c>
      <c r="J26" s="197" t="s">
        <v>740</v>
      </c>
      <c r="K26" s="199">
        <f>'Finance Template'!F13</f>
        <v>0</v>
      </c>
      <c r="L26" s="199" t="str">
        <f>'Finance Template'!G13</f>
        <v/>
      </c>
      <c r="M26" s="200"/>
      <c r="N26" s="201" t="s">
        <v>739</v>
      </c>
      <c r="O26" s="202"/>
      <c r="P26" s="199"/>
      <c r="Q26" s="199"/>
      <c r="R26" s="201" t="str">
        <f>'Finance Template'!I13</f>
        <v/>
      </c>
      <c r="S26" s="199"/>
      <c r="T26" s="201" t="s">
        <v>739</v>
      </c>
      <c r="U26" s="201" t="s">
        <v>739</v>
      </c>
      <c r="V26" s="201" t="s">
        <v>739</v>
      </c>
      <c r="W26" s="201" t="s">
        <v>739</v>
      </c>
      <c r="X26" s="201" t="s">
        <v>739</v>
      </c>
      <c r="Y26" s="201" t="s">
        <v>739</v>
      </c>
      <c r="Z26" s="201" t="s">
        <v>739</v>
      </c>
      <c r="AA26" s="203" t="s">
        <v>741</v>
      </c>
    </row>
    <row r="27" spans="3:27" ht="12.75" x14ac:dyDescent="0.2">
      <c r="C27" s="195"/>
      <c r="D27" s="196"/>
      <c r="E27" s="204" t="str">
        <f>'Finance Template'!A14</f>
        <v/>
      </c>
      <c r="F27" s="204" t="str">
        <f>'Finance Template'!B14</f>
        <v/>
      </c>
      <c r="G27" s="205" t="str">
        <f>'Finance Template'!C14</f>
        <v/>
      </c>
      <c r="H27" s="205" t="str">
        <f>'Finance Template'!D14</f>
        <v/>
      </c>
      <c r="I27" s="204" t="str">
        <f>'Finance Template'!E14</f>
        <v/>
      </c>
      <c r="J27" s="197" t="s">
        <v>740</v>
      </c>
      <c r="K27" s="199">
        <f>'Finance Template'!F14</f>
        <v>0</v>
      </c>
      <c r="L27" s="199" t="str">
        <f>'Finance Template'!G14</f>
        <v/>
      </c>
      <c r="M27" s="200"/>
      <c r="N27" s="201"/>
      <c r="O27" s="202"/>
      <c r="P27" s="199"/>
      <c r="Q27" s="199"/>
      <c r="R27" s="201" t="str">
        <f>'Finance Template'!I14</f>
        <v/>
      </c>
      <c r="S27" s="199"/>
      <c r="T27" s="201"/>
      <c r="U27" s="201"/>
      <c r="V27" s="201"/>
      <c r="W27" s="201"/>
      <c r="X27" s="201"/>
      <c r="Y27" s="201"/>
      <c r="Z27" s="201"/>
      <c r="AA27" s="203"/>
    </row>
    <row r="28" spans="3:27" ht="12.75" x14ac:dyDescent="0.2">
      <c r="C28" s="195"/>
      <c r="D28" s="196"/>
      <c r="E28" s="204" t="str">
        <f>'Finance Template'!A15</f>
        <v/>
      </c>
      <c r="F28" s="204" t="str">
        <f>'Finance Template'!B15</f>
        <v/>
      </c>
      <c r="G28" s="205" t="str">
        <f>'Finance Template'!C15</f>
        <v/>
      </c>
      <c r="H28" s="205" t="str">
        <f>'Finance Template'!D15</f>
        <v/>
      </c>
      <c r="I28" s="204" t="str">
        <f>'Finance Template'!E15</f>
        <v/>
      </c>
      <c r="J28" s="197" t="s">
        <v>740</v>
      </c>
      <c r="K28" s="199">
        <f>'Finance Template'!F15</f>
        <v>0</v>
      </c>
      <c r="L28" s="199" t="str">
        <f>'Finance Template'!G15</f>
        <v/>
      </c>
      <c r="M28" s="200"/>
      <c r="N28" s="201"/>
      <c r="O28" s="202"/>
      <c r="P28" s="199"/>
      <c r="Q28" s="199"/>
      <c r="R28" s="201" t="str">
        <f>'Finance Template'!I15</f>
        <v/>
      </c>
      <c r="S28" s="199"/>
      <c r="T28" s="201"/>
      <c r="U28" s="201"/>
      <c r="V28" s="201"/>
      <c r="W28" s="201"/>
      <c r="X28" s="201"/>
      <c r="Y28" s="201"/>
      <c r="Z28" s="201"/>
      <c r="AA28" s="203"/>
    </row>
    <row r="29" spans="3:27" ht="12.75" x14ac:dyDescent="0.2">
      <c r="C29" s="195"/>
      <c r="D29" s="196"/>
      <c r="E29" s="204" t="str">
        <f>'Finance Template'!A16</f>
        <v/>
      </c>
      <c r="F29" s="204" t="str">
        <f>'Finance Template'!B16</f>
        <v/>
      </c>
      <c r="G29" s="205" t="str">
        <f>'Finance Template'!C16</f>
        <v/>
      </c>
      <c r="H29" s="205" t="str">
        <f>'Finance Template'!D16</f>
        <v/>
      </c>
      <c r="I29" s="204" t="str">
        <f>'Finance Template'!E16</f>
        <v/>
      </c>
      <c r="J29" s="197" t="s">
        <v>740</v>
      </c>
      <c r="K29" s="199">
        <f>'Finance Template'!F16</f>
        <v>0</v>
      </c>
      <c r="L29" s="199" t="str">
        <f>'Finance Template'!G16</f>
        <v/>
      </c>
      <c r="M29" s="200"/>
      <c r="N29" s="201"/>
      <c r="O29" s="202"/>
      <c r="P29" s="199"/>
      <c r="Q29" s="199"/>
      <c r="R29" s="201" t="str">
        <f>'Finance Template'!I16</f>
        <v/>
      </c>
      <c r="S29" s="199"/>
      <c r="T29" s="201"/>
      <c r="U29" s="201"/>
      <c r="V29" s="201"/>
      <c r="W29" s="201"/>
      <c r="X29" s="201"/>
      <c r="Y29" s="201"/>
      <c r="Z29" s="201"/>
      <c r="AA29" s="203"/>
    </row>
    <row r="30" spans="3:27" ht="12.75" x14ac:dyDescent="0.2">
      <c r="C30" s="195"/>
      <c r="D30" s="196"/>
      <c r="E30" s="204" t="str">
        <f>'Finance Template'!A17</f>
        <v/>
      </c>
      <c r="F30" s="204" t="str">
        <f>'Finance Template'!B17</f>
        <v/>
      </c>
      <c r="G30" s="205" t="str">
        <f>'Finance Template'!C17</f>
        <v/>
      </c>
      <c r="H30" s="205" t="str">
        <f>'Finance Template'!D17</f>
        <v/>
      </c>
      <c r="I30" s="204" t="str">
        <f>'Finance Template'!E17</f>
        <v/>
      </c>
      <c r="J30" s="197" t="s">
        <v>740</v>
      </c>
      <c r="K30" s="199">
        <f>'Finance Template'!F17</f>
        <v>0</v>
      </c>
      <c r="L30" s="199" t="str">
        <f>'Finance Template'!G17</f>
        <v/>
      </c>
      <c r="M30" s="200"/>
      <c r="N30" s="201"/>
      <c r="O30" s="202"/>
      <c r="P30" s="199"/>
      <c r="Q30" s="199"/>
      <c r="R30" s="201" t="str">
        <f>'Finance Template'!I17</f>
        <v/>
      </c>
      <c r="S30" s="199"/>
      <c r="T30" s="201"/>
      <c r="U30" s="201"/>
      <c r="V30" s="201"/>
      <c r="W30" s="201"/>
      <c r="X30" s="201"/>
      <c r="Y30" s="201"/>
      <c r="Z30" s="201"/>
      <c r="AA30" s="203"/>
    </row>
    <row r="31" spans="3:27" ht="12.75" x14ac:dyDescent="0.2">
      <c r="C31" s="195"/>
      <c r="D31" s="196"/>
      <c r="E31" s="204" t="str">
        <f>'Finance Template'!A18</f>
        <v/>
      </c>
      <c r="F31" s="204" t="str">
        <f>'Finance Template'!B18</f>
        <v/>
      </c>
      <c r="G31" s="205" t="str">
        <f>'Finance Template'!C18</f>
        <v/>
      </c>
      <c r="H31" s="205" t="str">
        <f>'Finance Template'!D18</f>
        <v/>
      </c>
      <c r="I31" s="204" t="str">
        <f>'Finance Template'!E18</f>
        <v/>
      </c>
      <c r="J31" s="197" t="s">
        <v>740</v>
      </c>
      <c r="K31" s="199">
        <f>'Finance Template'!F18</f>
        <v>0</v>
      </c>
      <c r="L31" s="199" t="str">
        <f>'Finance Template'!G18</f>
        <v/>
      </c>
      <c r="M31" s="200"/>
      <c r="N31" s="201"/>
      <c r="O31" s="202"/>
      <c r="P31" s="199"/>
      <c r="Q31" s="199"/>
      <c r="R31" s="201" t="str">
        <f>'Finance Template'!I18</f>
        <v/>
      </c>
      <c r="S31" s="199"/>
      <c r="T31" s="201"/>
      <c r="U31" s="201"/>
      <c r="V31" s="201"/>
      <c r="W31" s="201"/>
      <c r="X31" s="201"/>
      <c r="Y31" s="201"/>
      <c r="Z31" s="201"/>
      <c r="AA31" s="203"/>
    </row>
    <row r="32" spans="3:27" ht="12.75" x14ac:dyDescent="0.2">
      <c r="C32" s="195"/>
      <c r="D32" s="196"/>
      <c r="E32" s="204" t="str">
        <f>'Finance Template'!A19</f>
        <v/>
      </c>
      <c r="F32" s="204" t="str">
        <f>'Finance Template'!B19</f>
        <v/>
      </c>
      <c r="G32" s="205" t="str">
        <f>'Finance Template'!C19</f>
        <v/>
      </c>
      <c r="H32" s="205" t="str">
        <f>'Finance Template'!D19</f>
        <v/>
      </c>
      <c r="I32" s="204" t="str">
        <f>'Finance Template'!E19</f>
        <v/>
      </c>
      <c r="J32" s="197" t="s">
        <v>740</v>
      </c>
      <c r="K32" s="199">
        <f>'Finance Template'!F19</f>
        <v>0</v>
      </c>
      <c r="L32" s="199" t="str">
        <f>'Finance Template'!G19</f>
        <v/>
      </c>
      <c r="M32" s="200"/>
      <c r="N32" s="201"/>
      <c r="O32" s="202"/>
      <c r="P32" s="199"/>
      <c r="Q32" s="199"/>
      <c r="R32" s="201" t="str">
        <f>'Finance Template'!I19</f>
        <v/>
      </c>
      <c r="S32" s="199"/>
      <c r="T32" s="201"/>
      <c r="U32" s="201"/>
      <c r="V32" s="201"/>
      <c r="W32" s="201"/>
      <c r="X32" s="201"/>
      <c r="Y32" s="201"/>
      <c r="Z32" s="201"/>
      <c r="AA32" s="203"/>
    </row>
    <row r="33" spans="3:27" ht="12.75" x14ac:dyDescent="0.2">
      <c r="C33" s="195"/>
      <c r="D33" s="196"/>
      <c r="E33" s="204" t="str">
        <f>'Finance Template'!A20</f>
        <v/>
      </c>
      <c r="F33" s="204" t="str">
        <f>'Finance Template'!B20</f>
        <v/>
      </c>
      <c r="G33" s="205" t="str">
        <f>'Finance Template'!C20</f>
        <v/>
      </c>
      <c r="H33" s="205" t="str">
        <f>'Finance Template'!D20</f>
        <v/>
      </c>
      <c r="I33" s="204" t="str">
        <f>'Finance Template'!E20</f>
        <v/>
      </c>
      <c r="J33" s="197" t="s">
        <v>740</v>
      </c>
      <c r="K33" s="199">
        <f>'Finance Template'!F20</f>
        <v>0</v>
      </c>
      <c r="L33" s="199" t="str">
        <f>'Finance Template'!G20</f>
        <v/>
      </c>
      <c r="M33" s="200"/>
      <c r="N33" s="201"/>
      <c r="O33" s="202"/>
      <c r="P33" s="199"/>
      <c r="Q33" s="199"/>
      <c r="R33" s="201" t="str">
        <f>'Finance Template'!I20</f>
        <v/>
      </c>
      <c r="S33" s="199"/>
      <c r="T33" s="201"/>
      <c r="U33" s="201"/>
      <c r="V33" s="201"/>
      <c r="W33" s="201"/>
      <c r="X33" s="201"/>
      <c r="Y33" s="201"/>
      <c r="Z33" s="201"/>
      <c r="AA33" s="203"/>
    </row>
    <row r="34" spans="3:27" ht="12.75" x14ac:dyDescent="0.2">
      <c r="C34" s="195"/>
      <c r="D34" s="196"/>
      <c r="E34" s="204" t="str">
        <f>'Finance Template'!A21</f>
        <v/>
      </c>
      <c r="F34" s="204" t="str">
        <f>'Finance Template'!B21</f>
        <v/>
      </c>
      <c r="G34" s="205" t="str">
        <f>'Finance Template'!C21</f>
        <v/>
      </c>
      <c r="H34" s="205" t="str">
        <f>'Finance Template'!D21</f>
        <v/>
      </c>
      <c r="I34" s="204" t="str">
        <f>'Finance Template'!E21</f>
        <v/>
      </c>
      <c r="J34" s="197" t="s">
        <v>740</v>
      </c>
      <c r="K34" s="199">
        <f>'Finance Template'!F21</f>
        <v>0</v>
      </c>
      <c r="L34" s="199" t="str">
        <f>'Finance Template'!G21</f>
        <v/>
      </c>
      <c r="M34" s="200"/>
      <c r="N34" s="201"/>
      <c r="O34" s="202"/>
      <c r="P34" s="199"/>
      <c r="Q34" s="199"/>
      <c r="R34" s="201" t="str">
        <f>'Finance Template'!I21</f>
        <v/>
      </c>
      <c r="S34" s="199"/>
      <c r="T34" s="201"/>
      <c r="U34" s="201"/>
      <c r="V34" s="201"/>
      <c r="W34" s="201"/>
      <c r="X34" s="201"/>
      <c r="Y34" s="201"/>
      <c r="Z34" s="201"/>
      <c r="AA34" s="203"/>
    </row>
    <row r="35" spans="3:27" ht="12.75" x14ac:dyDescent="0.2">
      <c r="C35" s="195"/>
      <c r="D35" s="196"/>
      <c r="E35" s="204" t="str">
        <f>'Finance Template'!A22</f>
        <v/>
      </c>
      <c r="F35" s="204" t="str">
        <f>'Finance Template'!B22</f>
        <v/>
      </c>
      <c r="G35" s="205" t="str">
        <f>'Finance Template'!C22</f>
        <v/>
      </c>
      <c r="H35" s="205" t="str">
        <f>'Finance Template'!D22</f>
        <v/>
      </c>
      <c r="I35" s="204" t="str">
        <f>'Finance Template'!E22</f>
        <v/>
      </c>
      <c r="J35" s="197" t="s">
        <v>740</v>
      </c>
      <c r="K35" s="199">
        <f>'Finance Template'!F22</f>
        <v>0</v>
      </c>
      <c r="L35" s="199" t="str">
        <f>'Finance Template'!G22</f>
        <v/>
      </c>
      <c r="M35" s="200"/>
      <c r="N35" s="201"/>
      <c r="O35" s="202"/>
      <c r="P35" s="199"/>
      <c r="Q35" s="199"/>
      <c r="R35" s="201" t="str">
        <f>'Finance Template'!I22</f>
        <v/>
      </c>
      <c r="S35" s="199"/>
      <c r="T35" s="201"/>
      <c r="U35" s="201"/>
      <c r="V35" s="201"/>
      <c r="W35" s="201"/>
      <c r="X35" s="201"/>
      <c r="Y35" s="201"/>
      <c r="Z35" s="201"/>
      <c r="AA35" s="203"/>
    </row>
    <row r="36" spans="3:27" ht="12.75" x14ac:dyDescent="0.2">
      <c r="C36" s="195"/>
      <c r="D36" s="196"/>
      <c r="E36" s="204" t="str">
        <f>'Finance Template'!A23</f>
        <v/>
      </c>
      <c r="F36" s="204" t="str">
        <f>'Finance Template'!B23</f>
        <v/>
      </c>
      <c r="G36" s="205" t="str">
        <f>'Finance Template'!C23</f>
        <v/>
      </c>
      <c r="H36" s="205" t="str">
        <f>'Finance Template'!D23</f>
        <v/>
      </c>
      <c r="I36" s="204" t="str">
        <f>'Finance Template'!E23</f>
        <v/>
      </c>
      <c r="J36" s="197" t="s">
        <v>740</v>
      </c>
      <c r="K36" s="199">
        <f>'Finance Template'!F23</f>
        <v>0</v>
      </c>
      <c r="L36" s="199" t="str">
        <f>'Finance Template'!G23</f>
        <v/>
      </c>
      <c r="M36" s="200"/>
      <c r="N36" s="201"/>
      <c r="O36" s="202"/>
      <c r="P36" s="199"/>
      <c r="Q36" s="199"/>
      <c r="R36" s="201" t="str">
        <f>'Finance Template'!I23</f>
        <v/>
      </c>
      <c r="S36" s="199"/>
      <c r="T36" s="201"/>
      <c r="U36" s="201"/>
      <c r="V36" s="201"/>
      <c r="W36" s="201"/>
      <c r="X36" s="201"/>
      <c r="Y36" s="201"/>
      <c r="Z36" s="201"/>
      <c r="AA36" s="203"/>
    </row>
    <row r="37" spans="3:27" ht="12.75" x14ac:dyDescent="0.2">
      <c r="C37" s="195"/>
      <c r="D37" s="196"/>
      <c r="E37" s="204" t="str">
        <f>'Finance Template'!A24</f>
        <v/>
      </c>
      <c r="F37" s="204" t="str">
        <f>'Finance Template'!B24</f>
        <v/>
      </c>
      <c r="G37" s="205" t="str">
        <f>'Finance Template'!C24</f>
        <v/>
      </c>
      <c r="H37" s="205" t="str">
        <f>'Finance Template'!D24</f>
        <v/>
      </c>
      <c r="I37" s="204" t="str">
        <f>'Finance Template'!E24</f>
        <v/>
      </c>
      <c r="J37" s="197" t="s">
        <v>740</v>
      </c>
      <c r="K37" s="199">
        <f>'Finance Template'!F24</f>
        <v>0</v>
      </c>
      <c r="L37" s="199" t="str">
        <f>'Finance Template'!G24</f>
        <v/>
      </c>
      <c r="M37" s="200"/>
      <c r="N37" s="201"/>
      <c r="O37" s="202"/>
      <c r="P37" s="199"/>
      <c r="Q37" s="199"/>
      <c r="R37" s="201" t="str">
        <f>'Finance Template'!I24</f>
        <v/>
      </c>
      <c r="S37" s="199"/>
      <c r="T37" s="201"/>
      <c r="U37" s="201"/>
      <c r="V37" s="201"/>
      <c r="W37" s="201"/>
      <c r="X37" s="201"/>
      <c r="Y37" s="201"/>
      <c r="Z37" s="201"/>
      <c r="AA37" s="203"/>
    </row>
    <row r="38" spans="3:27" ht="12.75" x14ac:dyDescent="0.2">
      <c r="C38" s="195"/>
      <c r="D38" s="196"/>
      <c r="E38" s="204" t="str">
        <f>'Finance Template'!A25</f>
        <v/>
      </c>
      <c r="F38" s="204" t="str">
        <f>'Finance Template'!B25</f>
        <v/>
      </c>
      <c r="G38" s="205" t="str">
        <f>'Finance Template'!C25</f>
        <v/>
      </c>
      <c r="H38" s="205" t="str">
        <f>'Finance Template'!D25</f>
        <v/>
      </c>
      <c r="I38" s="204" t="str">
        <f>'Finance Template'!E25</f>
        <v/>
      </c>
      <c r="J38" s="197" t="s">
        <v>740</v>
      </c>
      <c r="K38" s="199">
        <f>'Finance Template'!F25</f>
        <v>0</v>
      </c>
      <c r="L38" s="199" t="str">
        <f>'Finance Template'!G25</f>
        <v/>
      </c>
      <c r="M38" s="200"/>
      <c r="N38" s="201"/>
      <c r="O38" s="202"/>
      <c r="P38" s="199"/>
      <c r="Q38" s="199"/>
      <c r="R38" s="201" t="str">
        <f>'Finance Template'!I25</f>
        <v/>
      </c>
      <c r="S38" s="199"/>
      <c r="T38" s="201"/>
      <c r="U38" s="201"/>
      <c r="V38" s="201"/>
      <c r="W38" s="201"/>
      <c r="X38" s="201"/>
      <c r="Y38" s="201"/>
      <c r="Z38" s="201"/>
      <c r="AA38" s="203"/>
    </row>
    <row r="39" spans="3:27" ht="12.75" x14ac:dyDescent="0.2">
      <c r="C39" s="195"/>
      <c r="D39" s="196"/>
      <c r="E39" s="204" t="str">
        <f>'Finance Template'!A26</f>
        <v/>
      </c>
      <c r="F39" s="204" t="str">
        <f>'Finance Template'!B26</f>
        <v/>
      </c>
      <c r="G39" s="205" t="str">
        <f>'Finance Template'!C26</f>
        <v/>
      </c>
      <c r="H39" s="205" t="str">
        <f>'Finance Template'!D26</f>
        <v/>
      </c>
      <c r="I39" s="204" t="str">
        <f>'Finance Template'!E26</f>
        <v/>
      </c>
      <c r="J39" s="197" t="s">
        <v>740</v>
      </c>
      <c r="K39" s="199">
        <f>'Finance Template'!F26</f>
        <v>0</v>
      </c>
      <c r="L39" s="199" t="str">
        <f>'Finance Template'!G26</f>
        <v/>
      </c>
      <c r="M39" s="200"/>
      <c r="N39" s="201"/>
      <c r="O39" s="202"/>
      <c r="P39" s="199"/>
      <c r="Q39" s="199"/>
      <c r="R39" s="201" t="str">
        <f>'Finance Template'!I26</f>
        <v/>
      </c>
      <c r="S39" s="199"/>
      <c r="T39" s="201"/>
      <c r="U39" s="201"/>
      <c r="V39" s="201"/>
      <c r="W39" s="201"/>
      <c r="X39" s="201"/>
      <c r="Y39" s="201"/>
      <c r="Z39" s="201"/>
      <c r="AA39" s="203"/>
    </row>
    <row r="40" spans="3:27" ht="12.75" x14ac:dyDescent="0.2">
      <c r="C40" s="195"/>
      <c r="D40" s="196"/>
      <c r="E40" s="204" t="str">
        <f>'Finance Template'!A27</f>
        <v/>
      </c>
      <c r="F40" s="204" t="str">
        <f>'Finance Template'!B27</f>
        <v/>
      </c>
      <c r="G40" s="205" t="str">
        <f>'Finance Template'!C27</f>
        <v/>
      </c>
      <c r="H40" s="205" t="str">
        <f>'Finance Template'!D27</f>
        <v/>
      </c>
      <c r="I40" s="204" t="str">
        <f>'Finance Template'!E27</f>
        <v/>
      </c>
      <c r="J40" s="197" t="s">
        <v>740</v>
      </c>
      <c r="K40" s="199">
        <f>'Finance Template'!F27</f>
        <v>0</v>
      </c>
      <c r="L40" s="199" t="str">
        <f>'Finance Template'!G27</f>
        <v/>
      </c>
      <c r="M40" s="200"/>
      <c r="N40" s="201"/>
      <c r="O40" s="202"/>
      <c r="P40" s="199"/>
      <c r="Q40" s="199"/>
      <c r="R40" s="201" t="str">
        <f>'Finance Template'!I27</f>
        <v/>
      </c>
      <c r="S40" s="199"/>
      <c r="T40" s="201"/>
      <c r="U40" s="201"/>
      <c r="V40" s="201"/>
      <c r="W40" s="201"/>
      <c r="X40" s="201"/>
      <c r="Y40" s="201"/>
      <c r="Z40" s="201"/>
      <c r="AA40" s="203"/>
    </row>
    <row r="41" spans="3:27" ht="12.75" x14ac:dyDescent="0.2">
      <c r="C41" s="195"/>
      <c r="D41" s="196"/>
      <c r="E41" s="204" t="str">
        <f>'Finance Template'!A28</f>
        <v/>
      </c>
      <c r="F41" s="204" t="str">
        <f>'Finance Template'!B28</f>
        <v/>
      </c>
      <c r="G41" s="205" t="str">
        <f>'Finance Template'!C28</f>
        <v/>
      </c>
      <c r="H41" s="205" t="str">
        <f>'Finance Template'!D28</f>
        <v/>
      </c>
      <c r="I41" s="204" t="str">
        <f>'Finance Template'!E28</f>
        <v/>
      </c>
      <c r="J41" s="197" t="s">
        <v>740</v>
      </c>
      <c r="K41" s="199">
        <f>'Finance Template'!F28</f>
        <v>0</v>
      </c>
      <c r="L41" s="199" t="str">
        <f>'Finance Template'!G28</f>
        <v/>
      </c>
      <c r="M41" s="200"/>
      <c r="N41" s="201"/>
      <c r="O41" s="202"/>
      <c r="P41" s="199"/>
      <c r="Q41" s="199"/>
      <c r="R41" s="201" t="str">
        <f>'Finance Template'!I28</f>
        <v/>
      </c>
      <c r="S41" s="199"/>
      <c r="T41" s="201"/>
      <c r="U41" s="201"/>
      <c r="V41" s="201"/>
      <c r="W41" s="201"/>
      <c r="X41" s="201"/>
      <c r="Y41" s="201"/>
      <c r="Z41" s="201"/>
      <c r="AA41" s="203"/>
    </row>
    <row r="42" spans="3:27" ht="12.75" x14ac:dyDescent="0.2">
      <c r="C42" s="195"/>
      <c r="D42" s="196"/>
      <c r="E42" s="204" t="str">
        <f>'Finance Template'!A29</f>
        <v/>
      </c>
      <c r="F42" s="204" t="str">
        <f>'Finance Template'!B29</f>
        <v/>
      </c>
      <c r="G42" s="205" t="str">
        <f>'Finance Template'!C29</f>
        <v/>
      </c>
      <c r="H42" s="205" t="str">
        <f>'Finance Template'!D29</f>
        <v/>
      </c>
      <c r="I42" s="204" t="str">
        <f>'Finance Template'!E29</f>
        <v/>
      </c>
      <c r="J42" s="197" t="s">
        <v>740</v>
      </c>
      <c r="K42" s="199">
        <f>'Finance Template'!F29</f>
        <v>0</v>
      </c>
      <c r="L42" s="199" t="str">
        <f>'Finance Template'!G29</f>
        <v/>
      </c>
      <c r="M42" s="200"/>
      <c r="N42" s="201"/>
      <c r="O42" s="202"/>
      <c r="P42" s="199"/>
      <c r="Q42" s="199"/>
      <c r="R42" s="201" t="str">
        <f>'Finance Template'!I29</f>
        <v/>
      </c>
      <c r="S42" s="199"/>
      <c r="T42" s="201"/>
      <c r="U42" s="201"/>
      <c r="V42" s="201"/>
      <c r="W42" s="201"/>
      <c r="X42" s="201"/>
      <c r="Y42" s="201"/>
      <c r="Z42" s="201"/>
      <c r="AA42" s="203"/>
    </row>
    <row r="43" spans="3:27" ht="12.75" x14ac:dyDescent="0.2">
      <c r="C43" s="195"/>
      <c r="D43" s="196"/>
      <c r="E43" s="204" t="str">
        <f>'Finance Template'!A30</f>
        <v/>
      </c>
      <c r="F43" s="204" t="str">
        <f>'Finance Template'!B30</f>
        <v/>
      </c>
      <c r="G43" s="205" t="str">
        <f>'Finance Template'!C30</f>
        <v/>
      </c>
      <c r="H43" s="205" t="str">
        <f>'Finance Template'!D30</f>
        <v/>
      </c>
      <c r="I43" s="204" t="str">
        <f>'Finance Template'!E30</f>
        <v/>
      </c>
      <c r="J43" s="197" t="s">
        <v>740</v>
      </c>
      <c r="K43" s="199">
        <f>'Finance Template'!F30</f>
        <v>0</v>
      </c>
      <c r="L43" s="199" t="str">
        <f>'Finance Template'!G30</f>
        <v/>
      </c>
      <c r="M43" s="200"/>
      <c r="N43" s="201"/>
      <c r="O43" s="202"/>
      <c r="P43" s="199"/>
      <c r="Q43" s="199"/>
      <c r="R43" s="201" t="str">
        <f>'Finance Template'!I30</f>
        <v/>
      </c>
      <c r="S43" s="199"/>
      <c r="T43" s="201"/>
      <c r="U43" s="201"/>
      <c r="V43" s="201"/>
      <c r="W43" s="201"/>
      <c r="X43" s="201"/>
      <c r="Y43" s="201"/>
      <c r="Z43" s="201"/>
      <c r="AA43" s="203"/>
    </row>
    <row r="44" spans="3:27" ht="12.75" x14ac:dyDescent="0.2">
      <c r="C44" s="195"/>
      <c r="D44" s="196"/>
      <c r="E44" s="204" t="str">
        <f>'Finance Template'!A31</f>
        <v/>
      </c>
      <c r="F44" s="204" t="str">
        <f>'Finance Template'!B31</f>
        <v/>
      </c>
      <c r="G44" s="205" t="str">
        <f>'Finance Template'!C31</f>
        <v/>
      </c>
      <c r="H44" s="205" t="str">
        <f>'Finance Template'!D31</f>
        <v/>
      </c>
      <c r="I44" s="204" t="str">
        <f>'Finance Template'!E31</f>
        <v/>
      </c>
      <c r="J44" s="197" t="s">
        <v>740</v>
      </c>
      <c r="K44" s="199">
        <f>'Finance Template'!F31</f>
        <v>0</v>
      </c>
      <c r="L44" s="199" t="str">
        <f>'Finance Template'!G31</f>
        <v/>
      </c>
      <c r="M44" s="200"/>
      <c r="N44" s="201"/>
      <c r="O44" s="202"/>
      <c r="P44" s="199"/>
      <c r="Q44" s="199"/>
      <c r="R44" s="201" t="str">
        <f>'Finance Template'!I31</f>
        <v/>
      </c>
      <c r="S44" s="199"/>
      <c r="T44" s="201"/>
      <c r="U44" s="201"/>
      <c r="V44" s="201"/>
      <c r="W44" s="201"/>
      <c r="X44" s="201"/>
      <c r="Y44" s="201"/>
      <c r="Z44" s="201"/>
      <c r="AA44" s="203"/>
    </row>
    <row r="45" spans="3:27" ht="12.75" x14ac:dyDescent="0.2">
      <c r="C45" s="195"/>
      <c r="D45" s="196"/>
      <c r="E45" s="204" t="str">
        <f>'Finance Template'!A32</f>
        <v/>
      </c>
      <c r="F45" s="204" t="str">
        <f>'Finance Template'!B32</f>
        <v/>
      </c>
      <c r="G45" s="205" t="str">
        <f>'Finance Template'!C32</f>
        <v/>
      </c>
      <c r="H45" s="205" t="str">
        <f>'Finance Template'!D32</f>
        <v/>
      </c>
      <c r="I45" s="204" t="str">
        <f>'Finance Template'!E32</f>
        <v/>
      </c>
      <c r="J45" s="197" t="s">
        <v>740</v>
      </c>
      <c r="K45" s="199">
        <f>'Finance Template'!F32</f>
        <v>0</v>
      </c>
      <c r="L45" s="199" t="str">
        <f>'Finance Template'!G32</f>
        <v/>
      </c>
      <c r="M45" s="200"/>
      <c r="N45" s="201"/>
      <c r="O45" s="202"/>
      <c r="P45" s="199"/>
      <c r="Q45" s="199"/>
      <c r="R45" s="201" t="str">
        <f>'Finance Template'!I32</f>
        <v/>
      </c>
      <c r="S45" s="199"/>
      <c r="T45" s="201"/>
      <c r="U45" s="201"/>
      <c r="V45" s="201"/>
      <c r="W45" s="201"/>
      <c r="X45" s="201"/>
      <c r="Y45" s="201"/>
      <c r="Z45" s="201"/>
      <c r="AA45" s="203"/>
    </row>
    <row r="46" spans="3:27" ht="12.75" x14ac:dyDescent="0.2">
      <c r="C46" s="195"/>
      <c r="D46" s="196"/>
      <c r="E46" s="204" t="str">
        <f>'Finance Template'!A33</f>
        <v/>
      </c>
      <c r="F46" s="204" t="str">
        <f>'Finance Template'!B33</f>
        <v/>
      </c>
      <c r="G46" s="205" t="str">
        <f>'Finance Template'!C33</f>
        <v/>
      </c>
      <c r="H46" s="205" t="str">
        <f>'Finance Template'!D33</f>
        <v/>
      </c>
      <c r="I46" s="204" t="str">
        <f>'Finance Template'!E33</f>
        <v/>
      </c>
      <c r="J46" s="197" t="s">
        <v>740</v>
      </c>
      <c r="K46" s="199">
        <f>'Finance Template'!F33</f>
        <v>0</v>
      </c>
      <c r="L46" s="199" t="str">
        <f>'Finance Template'!G33</f>
        <v/>
      </c>
      <c r="M46" s="200"/>
      <c r="N46" s="201"/>
      <c r="O46" s="202"/>
      <c r="P46" s="199"/>
      <c r="Q46" s="199"/>
      <c r="R46" s="201" t="str">
        <f>'Finance Template'!I33</f>
        <v/>
      </c>
      <c r="S46" s="199"/>
      <c r="T46" s="201"/>
      <c r="U46" s="201"/>
      <c r="V46" s="201"/>
      <c r="W46" s="201"/>
      <c r="X46" s="201"/>
      <c r="Y46" s="201"/>
      <c r="Z46" s="201"/>
      <c r="AA46" s="203"/>
    </row>
    <row r="47" spans="3:27" ht="12.75" x14ac:dyDescent="0.2">
      <c r="C47" s="195"/>
      <c r="D47" s="196"/>
      <c r="E47" s="204" t="str">
        <f>'Finance Template'!A34</f>
        <v/>
      </c>
      <c r="F47" s="204" t="str">
        <f>'Finance Template'!B34</f>
        <v/>
      </c>
      <c r="G47" s="205" t="str">
        <f>'Finance Template'!C34</f>
        <v/>
      </c>
      <c r="H47" s="205" t="str">
        <f>'Finance Template'!D34</f>
        <v/>
      </c>
      <c r="I47" s="204" t="str">
        <f>'Finance Template'!E34</f>
        <v/>
      </c>
      <c r="J47" s="197" t="s">
        <v>740</v>
      </c>
      <c r="K47" s="199">
        <f>'Finance Template'!F34</f>
        <v>0</v>
      </c>
      <c r="L47" s="199" t="str">
        <f>'Finance Template'!G34</f>
        <v/>
      </c>
      <c r="M47" s="200"/>
      <c r="N47" s="201"/>
      <c r="O47" s="202"/>
      <c r="P47" s="199"/>
      <c r="Q47" s="199"/>
      <c r="R47" s="201" t="str">
        <f>'Finance Template'!I34</f>
        <v/>
      </c>
      <c r="S47" s="199"/>
      <c r="T47" s="201"/>
      <c r="U47" s="201"/>
      <c r="V47" s="201"/>
      <c r="W47" s="201"/>
      <c r="X47" s="201"/>
      <c r="Y47" s="201"/>
      <c r="Z47" s="201"/>
      <c r="AA47" s="203"/>
    </row>
    <row r="48" spans="3:27" ht="12.75" x14ac:dyDescent="0.2">
      <c r="C48" s="195"/>
      <c r="D48" s="196" t="s">
        <v>739</v>
      </c>
      <c r="E48" s="204" t="str">
        <f>'Finance Template'!A35</f>
        <v/>
      </c>
      <c r="F48" s="204" t="str">
        <f>'Finance Template'!B35</f>
        <v/>
      </c>
      <c r="G48" s="205" t="str">
        <f>'Finance Template'!C35</f>
        <v/>
      </c>
      <c r="H48" s="205" t="str">
        <f>'Finance Template'!D35</f>
        <v/>
      </c>
      <c r="I48" s="204" t="str">
        <f>'Finance Template'!E35</f>
        <v/>
      </c>
      <c r="J48" s="197" t="s">
        <v>740</v>
      </c>
      <c r="K48" s="199">
        <f>'Finance Template'!F35</f>
        <v>0</v>
      </c>
      <c r="L48" s="199" t="str">
        <f>'Finance Template'!G35</f>
        <v/>
      </c>
      <c r="M48" s="200"/>
      <c r="N48" s="201" t="s">
        <v>739</v>
      </c>
      <c r="O48" s="202"/>
      <c r="P48" s="199"/>
      <c r="Q48" s="199"/>
      <c r="R48" s="201" t="str">
        <f>'Finance Template'!I35</f>
        <v/>
      </c>
      <c r="S48" s="199"/>
      <c r="T48" s="201" t="s">
        <v>739</v>
      </c>
      <c r="U48" s="201" t="s">
        <v>739</v>
      </c>
      <c r="V48" s="201" t="s">
        <v>739</v>
      </c>
      <c r="W48" s="201" t="s">
        <v>739</v>
      </c>
      <c r="X48" s="201" t="s">
        <v>739</v>
      </c>
      <c r="Y48" s="201" t="s">
        <v>739</v>
      </c>
      <c r="Z48" s="201" t="s">
        <v>739</v>
      </c>
      <c r="AA48" s="203" t="s">
        <v>741</v>
      </c>
    </row>
    <row r="50" ht="9.75" customHeight="1" x14ac:dyDescent="0.15"/>
    <row r="51" ht="10.5" customHeight="1" x14ac:dyDescent="0.15"/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J18:J48" xr:uid="{68C6EF11-51C2-4E7B-AFBC-227794367981}">
      <formula1>LOV_FinGlDesktopEntryPageDef_CurrencyCode</formula1>
    </dataValidation>
    <dataValidation type="list" showInputMessage="1" showErrorMessage="1" sqref="N18:N48" xr:uid="{CC9C2D6C-84A5-4831-9E3F-371F167AE241}">
      <formula1>LOV_FinGlDesktopEntryPageDef_UserCurrencyConversionType</formula1>
    </dataValidation>
    <dataValidation type="list" showInputMessage="1" showErrorMessage="1" sqref="D10" xr:uid="{336990A7-D1D6-4161-8446-DB429DB2EBD6}">
      <formula1>"SCC PRIMARY LEDGER"</formula1>
    </dataValidation>
    <dataValidation type="list" showInputMessage="1" showErrorMessage="1" sqref="G8" xr:uid="{93076555-2CD9-4667-8BA2-2C986D7F6129}">
      <formula1>LOV_FinGlDesktopEntryPageDef_HeaderSourceList</formula1>
    </dataValidation>
    <dataValidation type="list" showInputMessage="1" showErrorMessage="1" sqref="G10" xr:uid="{FCB4C75B-2478-4427-814C-78C6989292AE}">
      <formula1>"Apr-2023"</formula1>
    </dataValidation>
    <dataValidation type="list" showInputMessage="1" showErrorMessage="1" sqref="D12" xr:uid="{764DF41A-DC74-4B0F-ADA0-B02D219E69A3}">
      <formula1>"P13-23"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SCC PIA</vt:lpstr>
      <vt:lpstr>50k+ Frontsheet</vt:lpstr>
      <vt:lpstr>Schools</vt:lpstr>
      <vt:lpstr>Finance Template</vt:lpstr>
      <vt:lpstr>Conversion</vt:lpstr>
      <vt:lpstr>Single Journal</vt:lpstr>
      <vt:lpstr>'50k+ Frontsheet'!Print_Area</vt:lpstr>
      <vt:lpstr>'SCC PIA'!Print_Area</vt:lpstr>
      <vt:lpstr>Schools!Print_Area</vt:lpstr>
      <vt:lpstr>'SCC PIA'!Print_Titles</vt:lpstr>
      <vt:lpstr>Range</vt:lpstr>
      <vt:lpstr>'Finance Template'!SIMSLEDGERCODES</vt:lpstr>
      <vt:lpstr>SIMSLEDGERCODES</vt:lpstr>
      <vt:lpstr>'Single Journal'!TAB1136877249</vt:lpstr>
    </vt:vector>
  </TitlesOfParts>
  <Company>Suffolk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ITSolutions</dc:creator>
  <cp:lastModifiedBy>Will Hope</cp:lastModifiedBy>
  <cp:lastPrinted>2017-02-08T11:10:43Z</cp:lastPrinted>
  <dcterms:created xsi:type="dcterms:W3CDTF">2007-01-11T10:07:07Z</dcterms:created>
  <dcterms:modified xsi:type="dcterms:W3CDTF">2023-03-01T09:25:06Z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