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ser\scc\GPOFOLDERS\gouge\Desktop\EHE\"/>
    </mc:Choice>
  </mc:AlternateContent>
  <xr:revisionPtr revIDLastSave="0" documentId="8_{5768A41B-3B6D-4DFD-9C2B-E0BB2E4892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des" sheetId="2" r:id="rId1"/>
    <sheet name="Points" sheetId="1" r:id="rId2"/>
    <sheet name="For return to LA" sheetId="6" r:id="rId3"/>
    <sheet name="LookUp" sheetId="3" r:id="rId4"/>
    <sheet name="Sheet1" sheetId="5" r:id="rId5"/>
  </sheets>
  <definedNames>
    <definedName name="AEA">LookUp!$A$61:$B$63</definedName>
    <definedName name="ALevels">LookUp!$A$1:$B$7</definedName>
    <definedName name="AllDip?">LookUp!$A$84:$B$85</definedName>
    <definedName name="ASLevels">LookUp!$A$9:$B$14</definedName>
    <definedName name="BTECDip">LookUp!$A$45:$B$52</definedName>
    <definedName name="BTECExtDip">LookUp!$A$42:$B$52</definedName>
    <definedName name="BTECNatDip">LookUp!$A$33:$B$40</definedName>
    <definedName name="BTECOCRNatCert">LookUp!$A$27:$B$31</definedName>
    <definedName name="EP">LookUp!$A$76:$B$82</definedName>
    <definedName name="FSM">LookUp!$A$54:$B$59</definedName>
    <definedName name="KeySkills">LookUp!$A$65:$B$66</definedName>
    <definedName name="OCRExtDip">LookUp!$A$92:$B$95</definedName>
    <definedName name="OCRNatDip">LookUp!$A$87:$B$90</definedName>
    <definedName name="PL">LookUp!$A$68:$B$74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DC5" i="1"/>
  <c r="CY3" i="1"/>
  <c r="BW3" i="1"/>
  <c r="AF3" i="1"/>
  <c r="AG3" i="1"/>
  <c r="AH3" i="1"/>
  <c r="C10" i="6" l="1"/>
  <c r="B4" i="6" l="1"/>
  <c r="CS3" i="1" l="1"/>
  <c r="CT3" i="1"/>
  <c r="AX3" i="1" l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AW3" i="1"/>
  <c r="CZ3" i="1"/>
  <c r="E15" i="1"/>
  <c r="C9" i="6" l="1"/>
  <c r="C8" i="6"/>
  <c r="C7" i="6"/>
  <c r="C6" i="6"/>
  <c r="C5" i="6"/>
  <c r="B10" i="6"/>
  <c r="B9" i="6"/>
  <c r="B8" i="6"/>
  <c r="B7" i="6"/>
  <c r="B6" i="6"/>
  <c r="B5" i="6"/>
  <c r="CO3" i="1" l="1"/>
  <c r="A98" i="3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B99" i="3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98" i="3"/>
  <c r="E3" i="1" l="1"/>
  <c r="E4" i="1"/>
  <c r="E5" i="1" l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G3" i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B4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P3" i="1"/>
  <c r="DY3" i="1" s="1"/>
  <c r="CP4" i="1"/>
  <c r="DY4" i="1" s="1"/>
  <c r="CP5" i="1"/>
  <c r="DY5" i="1" s="1"/>
  <c r="CP6" i="1"/>
  <c r="DY6" i="1" s="1"/>
  <c r="CP7" i="1"/>
  <c r="DY7" i="1" s="1"/>
  <c r="CP8" i="1"/>
  <c r="DY8" i="1" s="1"/>
  <c r="CP9" i="1"/>
  <c r="DY9" i="1" s="1"/>
  <c r="CP10" i="1"/>
  <c r="DY10" i="1" s="1"/>
  <c r="CP11" i="1"/>
  <c r="DY11" i="1" s="1"/>
  <c r="CP12" i="1"/>
  <c r="DY12" i="1" s="1"/>
  <c r="CP13" i="1"/>
  <c r="DY13" i="1" s="1"/>
  <c r="CP14" i="1"/>
  <c r="DY14" i="1" s="1"/>
  <c r="CP15" i="1"/>
  <c r="DY15" i="1" s="1"/>
  <c r="CP16" i="1"/>
  <c r="DY16" i="1" s="1"/>
  <c r="CP17" i="1"/>
  <c r="DY17" i="1" s="1"/>
  <c r="CP18" i="1"/>
  <c r="DY18" i="1" s="1"/>
  <c r="CP19" i="1"/>
  <c r="DY19" i="1" s="1"/>
  <c r="CP20" i="1"/>
  <c r="DY20" i="1" s="1"/>
  <c r="CP21" i="1"/>
  <c r="DY21" i="1" s="1"/>
  <c r="CP22" i="1"/>
  <c r="DY22" i="1" s="1"/>
  <c r="CP23" i="1"/>
  <c r="DY23" i="1" s="1"/>
  <c r="CP24" i="1"/>
  <c r="DY24" i="1" s="1"/>
  <c r="CP25" i="1"/>
  <c r="DY25" i="1" s="1"/>
  <c r="CP26" i="1"/>
  <c r="DY26" i="1" s="1"/>
  <c r="CP27" i="1"/>
  <c r="DY27" i="1" s="1"/>
  <c r="CP28" i="1"/>
  <c r="DY28" i="1" s="1"/>
  <c r="CP29" i="1"/>
  <c r="DY29" i="1" s="1"/>
  <c r="CP30" i="1"/>
  <c r="DY30" i="1" s="1"/>
  <c r="CP31" i="1"/>
  <c r="DY31" i="1" s="1"/>
  <c r="CP32" i="1"/>
  <c r="DY32" i="1" s="1"/>
  <c r="CP33" i="1"/>
  <c r="DY33" i="1" s="1"/>
  <c r="CP34" i="1"/>
  <c r="DY34" i="1" s="1"/>
  <c r="CP35" i="1"/>
  <c r="DY35" i="1" s="1"/>
  <c r="CP36" i="1"/>
  <c r="DY36" i="1" s="1"/>
  <c r="CP37" i="1"/>
  <c r="DY37" i="1" s="1"/>
  <c r="CP38" i="1"/>
  <c r="DY38" i="1" s="1"/>
  <c r="CP39" i="1"/>
  <c r="DY39" i="1" s="1"/>
  <c r="CP40" i="1"/>
  <c r="DY40" i="1" s="1"/>
  <c r="CP41" i="1"/>
  <c r="DY41" i="1" s="1"/>
  <c r="CP42" i="1"/>
  <c r="DY42" i="1" s="1"/>
  <c r="CP43" i="1"/>
  <c r="DY43" i="1" s="1"/>
  <c r="CP44" i="1"/>
  <c r="DY44" i="1" s="1"/>
  <c r="CP45" i="1"/>
  <c r="DY45" i="1" s="1"/>
  <c r="CP46" i="1"/>
  <c r="DY46" i="1" s="1"/>
  <c r="CP47" i="1"/>
  <c r="DY47" i="1" s="1"/>
  <c r="CP48" i="1"/>
  <c r="DY48" i="1" s="1"/>
  <c r="CP49" i="1"/>
  <c r="DY49" i="1" s="1"/>
  <c r="CP50" i="1"/>
  <c r="DY50" i="1" s="1"/>
  <c r="CP51" i="1"/>
  <c r="DY51" i="1" s="1"/>
  <c r="CP52" i="1"/>
  <c r="DY52" i="1" s="1"/>
  <c r="CP53" i="1"/>
  <c r="DY53" i="1" s="1"/>
  <c r="CP54" i="1"/>
  <c r="DY54" i="1" s="1"/>
  <c r="CP55" i="1"/>
  <c r="DY55" i="1" s="1"/>
  <c r="CP56" i="1"/>
  <c r="DY56" i="1" s="1"/>
  <c r="CP57" i="1"/>
  <c r="DY57" i="1" s="1"/>
  <c r="CP58" i="1"/>
  <c r="DY58" i="1" s="1"/>
  <c r="CP59" i="1"/>
  <c r="DY59" i="1" s="1"/>
  <c r="CP60" i="1"/>
  <c r="DY60" i="1" s="1"/>
  <c r="CP61" i="1"/>
  <c r="DY61" i="1" s="1"/>
  <c r="CP62" i="1"/>
  <c r="DY62" i="1" s="1"/>
  <c r="CP63" i="1"/>
  <c r="DY63" i="1" s="1"/>
  <c r="CP64" i="1"/>
  <c r="DY64" i="1" s="1"/>
  <c r="CP65" i="1"/>
  <c r="DY65" i="1" s="1"/>
  <c r="CP66" i="1"/>
  <c r="DY66" i="1" s="1"/>
  <c r="CP67" i="1"/>
  <c r="DY67" i="1" s="1"/>
  <c r="CP68" i="1"/>
  <c r="DY68" i="1" s="1"/>
  <c r="CP69" i="1"/>
  <c r="DY69" i="1" s="1"/>
  <c r="CP70" i="1"/>
  <c r="DY70" i="1" s="1"/>
  <c r="CP71" i="1"/>
  <c r="DY71" i="1" s="1"/>
  <c r="CP72" i="1"/>
  <c r="DY72" i="1" s="1"/>
  <c r="CP73" i="1"/>
  <c r="DY73" i="1" s="1"/>
  <c r="CP74" i="1"/>
  <c r="DY74" i="1" s="1"/>
  <c r="CP75" i="1"/>
  <c r="DY75" i="1" s="1"/>
  <c r="CP76" i="1"/>
  <c r="DY76" i="1" s="1"/>
  <c r="CQ3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R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U3" i="1"/>
  <c r="CU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V3" i="1"/>
  <c r="CV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W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X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Z4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DA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B3" i="1"/>
  <c r="DB4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C3" i="1"/>
  <c r="DC4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D3" i="1"/>
  <c r="DD4" i="1"/>
  <c r="DD5" i="1"/>
  <c r="DD6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E3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F3" i="1"/>
  <c r="DF4" i="1"/>
  <c r="DF5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G3" i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H3" i="1"/>
  <c r="DH4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I3" i="1"/>
  <c r="DI4" i="1"/>
  <c r="DI5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J3" i="1"/>
  <c r="DJ4" i="1"/>
  <c r="DJ5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K3" i="1"/>
  <c r="DK4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K73" i="1"/>
  <c r="DK74" i="1"/>
  <c r="DK75" i="1"/>
  <c r="DK76" i="1"/>
  <c r="DL3" i="1"/>
  <c r="DL4" i="1"/>
  <c r="ED4" i="1" s="1"/>
  <c r="DL5" i="1"/>
  <c r="ED5" i="1" s="1"/>
  <c r="DL6" i="1"/>
  <c r="ED6" i="1" s="1"/>
  <c r="DL7" i="1"/>
  <c r="ED7" i="1" s="1"/>
  <c r="DL8" i="1"/>
  <c r="ED8" i="1" s="1"/>
  <c r="DL9" i="1"/>
  <c r="ED9" i="1" s="1"/>
  <c r="DL10" i="1"/>
  <c r="ED10" i="1" s="1"/>
  <c r="DL11" i="1"/>
  <c r="ED11" i="1" s="1"/>
  <c r="DL12" i="1"/>
  <c r="ED12" i="1" s="1"/>
  <c r="DL13" i="1"/>
  <c r="ED13" i="1" s="1"/>
  <c r="DL14" i="1"/>
  <c r="ED14" i="1" s="1"/>
  <c r="DL15" i="1"/>
  <c r="ED15" i="1" s="1"/>
  <c r="DL16" i="1"/>
  <c r="ED16" i="1" s="1"/>
  <c r="DL17" i="1"/>
  <c r="ED17" i="1" s="1"/>
  <c r="DL18" i="1"/>
  <c r="ED18" i="1" s="1"/>
  <c r="DL19" i="1"/>
  <c r="ED19" i="1" s="1"/>
  <c r="DL20" i="1"/>
  <c r="ED20" i="1" s="1"/>
  <c r="DL21" i="1"/>
  <c r="ED21" i="1" s="1"/>
  <c r="DL22" i="1"/>
  <c r="ED22" i="1" s="1"/>
  <c r="DL23" i="1"/>
  <c r="ED23" i="1" s="1"/>
  <c r="DL24" i="1"/>
  <c r="ED24" i="1" s="1"/>
  <c r="DL25" i="1"/>
  <c r="ED25" i="1" s="1"/>
  <c r="DL26" i="1"/>
  <c r="ED26" i="1" s="1"/>
  <c r="DL27" i="1"/>
  <c r="ED27" i="1" s="1"/>
  <c r="DL28" i="1"/>
  <c r="ED28" i="1" s="1"/>
  <c r="DL29" i="1"/>
  <c r="ED29" i="1" s="1"/>
  <c r="DL30" i="1"/>
  <c r="ED30" i="1" s="1"/>
  <c r="DL31" i="1"/>
  <c r="ED31" i="1" s="1"/>
  <c r="DL32" i="1"/>
  <c r="ED32" i="1" s="1"/>
  <c r="DL33" i="1"/>
  <c r="ED33" i="1" s="1"/>
  <c r="DL34" i="1"/>
  <c r="ED34" i="1" s="1"/>
  <c r="DL35" i="1"/>
  <c r="ED35" i="1" s="1"/>
  <c r="DL36" i="1"/>
  <c r="ED36" i="1" s="1"/>
  <c r="DL37" i="1"/>
  <c r="ED37" i="1" s="1"/>
  <c r="DL38" i="1"/>
  <c r="ED38" i="1" s="1"/>
  <c r="DL39" i="1"/>
  <c r="ED39" i="1" s="1"/>
  <c r="DL40" i="1"/>
  <c r="ED40" i="1" s="1"/>
  <c r="DL41" i="1"/>
  <c r="ED41" i="1" s="1"/>
  <c r="DL42" i="1"/>
  <c r="ED42" i="1" s="1"/>
  <c r="DL43" i="1"/>
  <c r="ED43" i="1" s="1"/>
  <c r="DL44" i="1"/>
  <c r="ED44" i="1" s="1"/>
  <c r="DL45" i="1"/>
  <c r="ED45" i="1" s="1"/>
  <c r="DL46" i="1"/>
  <c r="ED46" i="1" s="1"/>
  <c r="DL47" i="1"/>
  <c r="ED47" i="1" s="1"/>
  <c r="DL48" i="1"/>
  <c r="ED48" i="1" s="1"/>
  <c r="DL49" i="1"/>
  <c r="ED49" i="1" s="1"/>
  <c r="DL50" i="1"/>
  <c r="ED50" i="1" s="1"/>
  <c r="DL51" i="1"/>
  <c r="ED51" i="1" s="1"/>
  <c r="DL52" i="1"/>
  <c r="ED52" i="1" s="1"/>
  <c r="DL53" i="1"/>
  <c r="ED53" i="1" s="1"/>
  <c r="DL54" i="1"/>
  <c r="ED54" i="1" s="1"/>
  <c r="DL55" i="1"/>
  <c r="ED55" i="1" s="1"/>
  <c r="DL56" i="1"/>
  <c r="ED56" i="1" s="1"/>
  <c r="DL57" i="1"/>
  <c r="ED57" i="1" s="1"/>
  <c r="DL58" i="1"/>
  <c r="ED58" i="1" s="1"/>
  <c r="DL59" i="1"/>
  <c r="ED59" i="1" s="1"/>
  <c r="DL60" i="1"/>
  <c r="ED60" i="1" s="1"/>
  <c r="DL61" i="1"/>
  <c r="ED61" i="1" s="1"/>
  <c r="DL62" i="1"/>
  <c r="ED62" i="1" s="1"/>
  <c r="DL63" i="1"/>
  <c r="ED63" i="1" s="1"/>
  <c r="DL64" i="1"/>
  <c r="ED64" i="1" s="1"/>
  <c r="DL65" i="1"/>
  <c r="ED65" i="1" s="1"/>
  <c r="DL66" i="1"/>
  <c r="ED66" i="1" s="1"/>
  <c r="DL67" i="1"/>
  <c r="ED67" i="1" s="1"/>
  <c r="DL68" i="1"/>
  <c r="ED68" i="1" s="1"/>
  <c r="DL69" i="1"/>
  <c r="ED69" i="1" s="1"/>
  <c r="DL70" i="1"/>
  <c r="ED70" i="1" s="1"/>
  <c r="DL71" i="1"/>
  <c r="ED71" i="1" s="1"/>
  <c r="DL72" i="1"/>
  <c r="ED72" i="1" s="1"/>
  <c r="DL73" i="1"/>
  <c r="ED73" i="1" s="1"/>
  <c r="DL74" i="1"/>
  <c r="ED74" i="1" s="1"/>
  <c r="DL75" i="1"/>
  <c r="ED75" i="1" s="1"/>
  <c r="DL76" i="1"/>
  <c r="ED76" i="1" s="1"/>
  <c r="DM3" i="1"/>
  <c r="DM4" i="1"/>
  <c r="DM5" i="1"/>
  <c r="DM6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2" i="1"/>
  <c r="DM63" i="1"/>
  <c r="DM64" i="1"/>
  <c r="DM65" i="1"/>
  <c r="DM66" i="1"/>
  <c r="DM67" i="1"/>
  <c r="DM68" i="1"/>
  <c r="DM69" i="1"/>
  <c r="DM70" i="1"/>
  <c r="DM71" i="1"/>
  <c r="DM72" i="1"/>
  <c r="DM73" i="1"/>
  <c r="DM74" i="1"/>
  <c r="DM75" i="1"/>
  <c r="DM76" i="1"/>
  <c r="DN3" i="1"/>
  <c r="DN4" i="1"/>
  <c r="DN5" i="1"/>
  <c r="DN6" i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O3" i="1"/>
  <c r="DO4" i="1"/>
  <c r="DO5" i="1"/>
  <c r="DO6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P3" i="1"/>
  <c r="DP4" i="1"/>
  <c r="DP5" i="1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Q3" i="1"/>
  <c r="DQ4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EG3" i="1"/>
  <c r="CO4" i="1"/>
  <c r="EG4" i="1" s="1"/>
  <c r="CO5" i="1"/>
  <c r="EG5" i="1" s="1"/>
  <c r="CO6" i="1"/>
  <c r="EG6" i="1" s="1"/>
  <c r="CO7" i="1"/>
  <c r="EG7" i="1" s="1"/>
  <c r="CO8" i="1"/>
  <c r="EG8" i="1" s="1"/>
  <c r="CO9" i="1"/>
  <c r="EG9" i="1" s="1"/>
  <c r="CO10" i="1"/>
  <c r="EG10" i="1" s="1"/>
  <c r="CO11" i="1"/>
  <c r="EG11" i="1" s="1"/>
  <c r="CO12" i="1"/>
  <c r="EG12" i="1" s="1"/>
  <c r="CO13" i="1"/>
  <c r="EG13" i="1" s="1"/>
  <c r="CO14" i="1"/>
  <c r="EG14" i="1" s="1"/>
  <c r="CO15" i="1"/>
  <c r="EG15" i="1" s="1"/>
  <c r="CO16" i="1"/>
  <c r="EG16" i="1" s="1"/>
  <c r="CO17" i="1"/>
  <c r="EG17" i="1" s="1"/>
  <c r="CO18" i="1"/>
  <c r="EG18" i="1" s="1"/>
  <c r="CO19" i="1"/>
  <c r="EG19" i="1" s="1"/>
  <c r="CO20" i="1"/>
  <c r="EG20" i="1" s="1"/>
  <c r="EG21" i="1"/>
  <c r="CO22" i="1"/>
  <c r="EG22" i="1" s="1"/>
  <c r="CO23" i="1"/>
  <c r="EG23" i="1" s="1"/>
  <c r="CO24" i="1"/>
  <c r="EG24" i="1" s="1"/>
  <c r="CO25" i="1"/>
  <c r="EG25" i="1" s="1"/>
  <c r="CO26" i="1"/>
  <c r="EG26" i="1" s="1"/>
  <c r="CO27" i="1"/>
  <c r="EG27" i="1" s="1"/>
  <c r="CO28" i="1"/>
  <c r="EG28" i="1" s="1"/>
  <c r="CO29" i="1"/>
  <c r="EG29" i="1" s="1"/>
  <c r="CO30" i="1"/>
  <c r="EG30" i="1" s="1"/>
  <c r="CO31" i="1"/>
  <c r="EG31" i="1" s="1"/>
  <c r="CO32" i="1"/>
  <c r="EG32" i="1" s="1"/>
  <c r="CO33" i="1"/>
  <c r="EG33" i="1" s="1"/>
  <c r="CO34" i="1"/>
  <c r="EG34" i="1" s="1"/>
  <c r="CO35" i="1"/>
  <c r="EG35" i="1" s="1"/>
  <c r="CO36" i="1"/>
  <c r="EG36" i="1" s="1"/>
  <c r="CO37" i="1"/>
  <c r="EG37" i="1" s="1"/>
  <c r="CO38" i="1"/>
  <c r="EG38" i="1" s="1"/>
  <c r="CO39" i="1"/>
  <c r="EG39" i="1" s="1"/>
  <c r="CO40" i="1"/>
  <c r="EG40" i="1" s="1"/>
  <c r="CO41" i="1"/>
  <c r="EG41" i="1" s="1"/>
  <c r="CO42" i="1"/>
  <c r="EG42" i="1" s="1"/>
  <c r="CO43" i="1"/>
  <c r="EG43" i="1" s="1"/>
  <c r="CO44" i="1"/>
  <c r="EG44" i="1" s="1"/>
  <c r="CO45" i="1"/>
  <c r="EG45" i="1" s="1"/>
  <c r="CO46" i="1"/>
  <c r="EG46" i="1" s="1"/>
  <c r="CO47" i="1"/>
  <c r="EG47" i="1" s="1"/>
  <c r="CO48" i="1"/>
  <c r="EG48" i="1" s="1"/>
  <c r="CO49" i="1"/>
  <c r="EG49" i="1" s="1"/>
  <c r="CO50" i="1"/>
  <c r="EG50" i="1" s="1"/>
  <c r="CO51" i="1"/>
  <c r="EG51" i="1" s="1"/>
  <c r="CO52" i="1"/>
  <c r="EG52" i="1" s="1"/>
  <c r="CO53" i="1"/>
  <c r="EG53" i="1" s="1"/>
  <c r="CO54" i="1"/>
  <c r="EG54" i="1" s="1"/>
  <c r="CO55" i="1"/>
  <c r="EG55" i="1" s="1"/>
  <c r="CO56" i="1"/>
  <c r="EG56" i="1" s="1"/>
  <c r="CO57" i="1"/>
  <c r="EG57" i="1" s="1"/>
  <c r="CO58" i="1"/>
  <c r="EG58" i="1" s="1"/>
  <c r="CO59" i="1"/>
  <c r="EG59" i="1" s="1"/>
  <c r="CO60" i="1"/>
  <c r="EG60" i="1" s="1"/>
  <c r="CO61" i="1"/>
  <c r="EG61" i="1" s="1"/>
  <c r="CO62" i="1"/>
  <c r="EG62" i="1" s="1"/>
  <c r="CO63" i="1"/>
  <c r="EG63" i="1" s="1"/>
  <c r="CO64" i="1"/>
  <c r="EG64" i="1" s="1"/>
  <c r="CO65" i="1"/>
  <c r="EG65" i="1" s="1"/>
  <c r="CO66" i="1"/>
  <c r="EG66" i="1" s="1"/>
  <c r="CO67" i="1"/>
  <c r="EG67" i="1" s="1"/>
  <c r="CO68" i="1"/>
  <c r="EG68" i="1" s="1"/>
  <c r="CO69" i="1"/>
  <c r="EG69" i="1" s="1"/>
  <c r="CO70" i="1"/>
  <c r="EG70" i="1" s="1"/>
  <c r="CO71" i="1"/>
  <c r="EG71" i="1" s="1"/>
  <c r="CO72" i="1"/>
  <c r="EG72" i="1" s="1"/>
  <c r="CO73" i="1"/>
  <c r="EG73" i="1" s="1"/>
  <c r="CO74" i="1"/>
  <c r="EG74" i="1" s="1"/>
  <c r="CO75" i="1"/>
  <c r="EG75" i="1" s="1"/>
  <c r="CO76" i="1"/>
  <c r="EG76" i="1" s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R3" i="1"/>
  <c r="DY77" i="1" l="1"/>
  <c r="DT3" i="1"/>
  <c r="DT4" i="1"/>
  <c r="DT19" i="1"/>
  <c r="DT14" i="1"/>
  <c r="DT10" i="1"/>
  <c r="DT6" i="1"/>
  <c r="DT71" i="1"/>
  <c r="DT59" i="1"/>
  <c r="DT43" i="1"/>
  <c r="DT31" i="1"/>
  <c r="DT23" i="1"/>
  <c r="DT9" i="1"/>
  <c r="DT5" i="1"/>
  <c r="DT75" i="1"/>
  <c r="DT67" i="1"/>
  <c r="DT63" i="1"/>
  <c r="DT55" i="1"/>
  <c r="DT51" i="1"/>
  <c r="DT47" i="1"/>
  <c r="DT39" i="1"/>
  <c r="DT35" i="1"/>
  <c r="DT27" i="1"/>
  <c r="DT74" i="1"/>
  <c r="DT70" i="1"/>
  <c r="DT66" i="1"/>
  <c r="DT62" i="1"/>
  <c r="DT58" i="1"/>
  <c r="DT54" i="1"/>
  <c r="DT50" i="1"/>
  <c r="DT46" i="1"/>
  <c r="DT42" i="1"/>
  <c r="DT38" i="1"/>
  <c r="DT34" i="1"/>
  <c r="DT30" i="1"/>
  <c r="DT26" i="1"/>
  <c r="DT22" i="1"/>
  <c r="DT18" i="1"/>
  <c r="DT13" i="1"/>
  <c r="DT15" i="1"/>
  <c r="DT73" i="1"/>
  <c r="DT69" i="1"/>
  <c r="DT65" i="1"/>
  <c r="DT61" i="1"/>
  <c r="DT57" i="1"/>
  <c r="DT53" i="1"/>
  <c r="DT49" i="1"/>
  <c r="DT45" i="1"/>
  <c r="DT41" i="1"/>
  <c r="DT37" i="1"/>
  <c r="DT33" i="1"/>
  <c r="DT29" i="1"/>
  <c r="DT25" i="1"/>
  <c r="DT21" i="1"/>
  <c r="DT17" i="1"/>
  <c r="DT12" i="1"/>
  <c r="DT8" i="1"/>
  <c r="DT76" i="1"/>
  <c r="DT72" i="1"/>
  <c r="DT68" i="1"/>
  <c r="DT64" i="1"/>
  <c r="DT60" i="1"/>
  <c r="DT56" i="1"/>
  <c r="DT52" i="1"/>
  <c r="DT48" i="1"/>
  <c r="DT44" i="1"/>
  <c r="DT40" i="1"/>
  <c r="DT36" i="1"/>
  <c r="DT32" i="1"/>
  <c r="DT28" i="1"/>
  <c r="DT24" i="1"/>
  <c r="DT20" i="1"/>
  <c r="DT16" i="1"/>
  <c r="DT11" i="1"/>
  <c r="DT7" i="1"/>
  <c r="DV3" i="1"/>
  <c r="DV4" i="1"/>
  <c r="DV76" i="1"/>
  <c r="DV72" i="1"/>
  <c r="DV68" i="1"/>
  <c r="DV64" i="1"/>
  <c r="DV60" i="1"/>
  <c r="DV56" i="1"/>
  <c r="DV52" i="1"/>
  <c r="DV48" i="1"/>
  <c r="DV44" i="1"/>
  <c r="DV40" i="1"/>
  <c r="DV36" i="1"/>
  <c r="DV32" i="1"/>
  <c r="DV28" i="1"/>
  <c r="DV24" i="1"/>
  <c r="DV20" i="1"/>
  <c r="DV16" i="1"/>
  <c r="DV12" i="1"/>
  <c r="DV8" i="1"/>
  <c r="DV55" i="1"/>
  <c r="DV51" i="1"/>
  <c r="DV47" i="1"/>
  <c r="DV43" i="1"/>
  <c r="DV39" i="1"/>
  <c r="DV35" i="1"/>
  <c r="DV31" i="1"/>
  <c r="DV27" i="1"/>
  <c r="DV23" i="1"/>
  <c r="DV19" i="1"/>
  <c r="DV15" i="1"/>
  <c r="DV11" i="1"/>
  <c r="DV7" i="1"/>
  <c r="DV71" i="1"/>
  <c r="DV59" i="1"/>
  <c r="DV74" i="1"/>
  <c r="DV70" i="1"/>
  <c r="DV66" i="1"/>
  <c r="DV62" i="1"/>
  <c r="DV58" i="1"/>
  <c r="DV54" i="1"/>
  <c r="DV50" i="1"/>
  <c r="DV46" i="1"/>
  <c r="DV42" i="1"/>
  <c r="DV38" i="1"/>
  <c r="DV34" i="1"/>
  <c r="DV30" i="1"/>
  <c r="DV26" i="1"/>
  <c r="DV22" i="1"/>
  <c r="DV18" i="1"/>
  <c r="DV14" i="1"/>
  <c r="DV10" i="1"/>
  <c r="DV6" i="1"/>
  <c r="DV75" i="1"/>
  <c r="DV67" i="1"/>
  <c r="DV63" i="1"/>
  <c r="DV73" i="1"/>
  <c r="DV69" i="1"/>
  <c r="DV65" i="1"/>
  <c r="DV61" i="1"/>
  <c r="DV57" i="1"/>
  <c r="DV53" i="1"/>
  <c r="DV49" i="1"/>
  <c r="DV45" i="1"/>
  <c r="DV41" i="1"/>
  <c r="DV37" i="1"/>
  <c r="DV33" i="1"/>
  <c r="DV29" i="1"/>
  <c r="DV25" i="1"/>
  <c r="DV21" i="1"/>
  <c r="DV17" i="1"/>
  <c r="DV13" i="1"/>
  <c r="DV9" i="1"/>
  <c r="DV5" i="1"/>
  <c r="E86" i="1"/>
  <c r="E88" i="1"/>
  <c r="CJ86" i="1"/>
  <c r="CJ88" i="1"/>
  <c r="CJ87" i="1"/>
  <c r="CF86" i="1"/>
  <c r="CF87" i="1"/>
  <c r="CF88" i="1"/>
  <c r="CB86" i="1"/>
  <c r="CB88" i="1"/>
  <c r="CB87" i="1"/>
  <c r="BX86" i="1"/>
  <c r="BX87" i="1"/>
  <c r="BX88" i="1"/>
  <c r="BP86" i="1"/>
  <c r="BP87" i="1"/>
  <c r="BP88" i="1"/>
  <c r="BL86" i="1"/>
  <c r="BL88" i="1"/>
  <c r="BL87" i="1"/>
  <c r="BH86" i="1"/>
  <c r="BH87" i="1"/>
  <c r="BH88" i="1"/>
  <c r="AR86" i="1"/>
  <c r="AR88" i="1"/>
  <c r="AR87" i="1"/>
  <c r="CK86" i="1"/>
  <c r="CK88" i="1"/>
  <c r="CK87" i="1"/>
  <c r="CC87" i="1"/>
  <c r="CC88" i="1"/>
  <c r="CC86" i="1"/>
  <c r="BY88" i="1"/>
  <c r="BY87" i="1"/>
  <c r="BY86" i="1"/>
  <c r="BM87" i="1"/>
  <c r="BM88" i="1"/>
  <c r="BM86" i="1"/>
  <c r="BI88" i="1"/>
  <c r="BI87" i="1"/>
  <c r="BI86" i="1"/>
  <c r="BE86" i="1"/>
  <c r="BE88" i="1"/>
  <c r="BE87" i="1"/>
  <c r="AW88" i="1"/>
  <c r="AW87" i="1"/>
  <c r="AW86" i="1"/>
  <c r="AS88" i="1"/>
  <c r="AS87" i="1"/>
  <c r="AS86" i="1"/>
  <c r="U88" i="1"/>
  <c r="U86" i="1"/>
  <c r="U87" i="1"/>
  <c r="Q87" i="1"/>
  <c r="Q86" i="1"/>
  <c r="Q88" i="1"/>
  <c r="M88" i="1"/>
  <c r="M87" i="1"/>
  <c r="M86" i="1"/>
  <c r="I88" i="1"/>
  <c r="I87" i="1"/>
  <c r="I86" i="1"/>
  <c r="CR88" i="1"/>
  <c r="CR87" i="1"/>
  <c r="CR86" i="1"/>
  <c r="CM88" i="1"/>
  <c r="CM86" i="1"/>
  <c r="CM87" i="1"/>
  <c r="CI88" i="1"/>
  <c r="CI87" i="1"/>
  <c r="CI86" i="1"/>
  <c r="CE88" i="1"/>
  <c r="CE86" i="1"/>
  <c r="CE87" i="1"/>
  <c r="CA88" i="1"/>
  <c r="CA86" i="1"/>
  <c r="CA87" i="1"/>
  <c r="BW88" i="1"/>
  <c r="BW86" i="1"/>
  <c r="BW87" i="1"/>
  <c r="BS88" i="1"/>
  <c r="BS87" i="1"/>
  <c r="BS86" i="1"/>
  <c r="BO88" i="1"/>
  <c r="BO86" i="1"/>
  <c r="BO87" i="1"/>
  <c r="BK88" i="1"/>
  <c r="BK86" i="1"/>
  <c r="BK87" i="1"/>
  <c r="BG88" i="1"/>
  <c r="BG86" i="1"/>
  <c r="BG87" i="1"/>
  <c r="BC88" i="1"/>
  <c r="BC87" i="1"/>
  <c r="BC86" i="1"/>
  <c r="AY88" i="1"/>
  <c r="AY86" i="1"/>
  <c r="AY87" i="1"/>
  <c r="AU87" i="1"/>
  <c r="AU88" i="1"/>
  <c r="AU86" i="1"/>
  <c r="AQ87" i="1"/>
  <c r="AQ86" i="1"/>
  <c r="AQ88" i="1"/>
  <c r="AM87" i="1"/>
  <c r="AM88" i="1"/>
  <c r="AM86" i="1"/>
  <c r="AI87" i="1"/>
  <c r="AI88" i="1"/>
  <c r="AI86" i="1"/>
  <c r="AE87" i="1"/>
  <c r="AE86" i="1"/>
  <c r="AE88" i="1"/>
  <c r="AA87" i="1"/>
  <c r="AA86" i="1"/>
  <c r="AA88" i="1"/>
  <c r="W87" i="1"/>
  <c r="W88" i="1"/>
  <c r="W86" i="1"/>
  <c r="S87" i="1"/>
  <c r="S88" i="1"/>
  <c r="S86" i="1"/>
  <c r="O87" i="1"/>
  <c r="O88" i="1"/>
  <c r="O86" i="1"/>
  <c r="K87" i="1"/>
  <c r="K88" i="1"/>
  <c r="K86" i="1"/>
  <c r="G87" i="1"/>
  <c r="G88" i="1"/>
  <c r="G86" i="1"/>
  <c r="T86" i="1"/>
  <c r="T87" i="1"/>
  <c r="T88" i="1"/>
  <c r="P86" i="1"/>
  <c r="P88" i="1"/>
  <c r="P87" i="1"/>
  <c r="L86" i="1"/>
  <c r="L87" i="1"/>
  <c r="L88" i="1"/>
  <c r="H86" i="1"/>
  <c r="H88" i="1"/>
  <c r="H87" i="1"/>
  <c r="E87" i="1"/>
  <c r="CN86" i="1"/>
  <c r="CN87" i="1"/>
  <c r="CN88" i="1"/>
  <c r="BT86" i="1"/>
  <c r="BT88" i="1"/>
  <c r="BT87" i="1"/>
  <c r="BD86" i="1"/>
  <c r="BD88" i="1"/>
  <c r="BD87" i="1"/>
  <c r="AZ86" i="1"/>
  <c r="AZ87" i="1"/>
  <c r="AZ88" i="1"/>
  <c r="AV86" i="1"/>
  <c r="AV88" i="1"/>
  <c r="AV87" i="1"/>
  <c r="AN86" i="1"/>
  <c r="AN88" i="1"/>
  <c r="AN87" i="1"/>
  <c r="AJ86" i="1"/>
  <c r="AJ88" i="1"/>
  <c r="AJ87" i="1"/>
  <c r="AF86" i="1"/>
  <c r="AF88" i="1"/>
  <c r="AF87" i="1"/>
  <c r="AB86" i="1"/>
  <c r="AB88" i="1"/>
  <c r="AB87" i="1"/>
  <c r="X86" i="1"/>
  <c r="X88" i="1"/>
  <c r="X87" i="1"/>
  <c r="CP88" i="1"/>
  <c r="CP87" i="1"/>
  <c r="CP86" i="1"/>
  <c r="CG88" i="1"/>
  <c r="CG86" i="1"/>
  <c r="CG87" i="1"/>
  <c r="BU86" i="1"/>
  <c r="BU88" i="1"/>
  <c r="BU87" i="1"/>
  <c r="BQ88" i="1"/>
  <c r="BQ86" i="1"/>
  <c r="BQ87" i="1"/>
  <c r="BA88" i="1"/>
  <c r="BA86" i="1"/>
  <c r="BA87" i="1"/>
  <c r="AO88" i="1"/>
  <c r="AO87" i="1"/>
  <c r="AO86" i="1"/>
  <c r="AK88" i="1"/>
  <c r="AK87" i="1"/>
  <c r="AK86" i="1"/>
  <c r="AG88" i="1"/>
  <c r="AG87" i="1"/>
  <c r="AG86" i="1"/>
  <c r="AC88" i="1"/>
  <c r="AC87" i="1"/>
  <c r="AC86" i="1"/>
  <c r="Y88" i="1"/>
  <c r="Y87" i="1"/>
  <c r="Y86" i="1"/>
  <c r="CQ87" i="1"/>
  <c r="CQ86" i="1"/>
  <c r="CQ88" i="1"/>
  <c r="CL88" i="1"/>
  <c r="CL87" i="1"/>
  <c r="CL86" i="1"/>
  <c r="CH88" i="1"/>
  <c r="CH87" i="1"/>
  <c r="CH86" i="1"/>
  <c r="CD88" i="1"/>
  <c r="CD87" i="1"/>
  <c r="CD86" i="1"/>
  <c r="BZ88" i="1"/>
  <c r="BZ87" i="1"/>
  <c r="BZ86" i="1"/>
  <c r="BV88" i="1"/>
  <c r="BV87" i="1"/>
  <c r="BV86" i="1"/>
  <c r="BR88" i="1"/>
  <c r="BR87" i="1"/>
  <c r="BR86" i="1"/>
  <c r="BN88" i="1"/>
  <c r="BN87" i="1"/>
  <c r="BN86" i="1"/>
  <c r="BJ88" i="1"/>
  <c r="BJ87" i="1"/>
  <c r="BJ86" i="1"/>
  <c r="BF88" i="1"/>
  <c r="BF87" i="1"/>
  <c r="BF86" i="1"/>
  <c r="BB88" i="1"/>
  <c r="BB87" i="1"/>
  <c r="BB86" i="1"/>
  <c r="AX88" i="1"/>
  <c r="AX87" i="1"/>
  <c r="AX86" i="1"/>
  <c r="AT88" i="1"/>
  <c r="AT87" i="1"/>
  <c r="AT86" i="1"/>
  <c r="AP88" i="1"/>
  <c r="AP86" i="1"/>
  <c r="AP87" i="1"/>
  <c r="AL88" i="1"/>
  <c r="AL87" i="1"/>
  <c r="AL86" i="1"/>
  <c r="AH88" i="1"/>
  <c r="AH87" i="1"/>
  <c r="AH86" i="1"/>
  <c r="AD88" i="1"/>
  <c r="AD87" i="1"/>
  <c r="AD86" i="1"/>
  <c r="Z88" i="1"/>
  <c r="Z87" i="1"/>
  <c r="Z86" i="1"/>
  <c r="V88" i="1"/>
  <c r="V87" i="1"/>
  <c r="V86" i="1"/>
  <c r="R88" i="1"/>
  <c r="R87" i="1"/>
  <c r="R86" i="1"/>
  <c r="N88" i="1"/>
  <c r="N87" i="1"/>
  <c r="N86" i="1"/>
  <c r="J88" i="1"/>
  <c r="J86" i="1"/>
  <c r="J87" i="1"/>
  <c r="F88" i="1"/>
  <c r="F87" i="1"/>
  <c r="F86" i="1"/>
  <c r="EE68" i="1"/>
  <c r="EE52" i="1"/>
  <c r="P78" i="1"/>
  <c r="DU72" i="1"/>
  <c r="DU56" i="1"/>
  <c r="DU13" i="1"/>
  <c r="DU68" i="1"/>
  <c r="DU52" i="1"/>
  <c r="DU37" i="1"/>
  <c r="DU25" i="1"/>
  <c r="DU3" i="1"/>
  <c r="DU75" i="1"/>
  <c r="DU71" i="1"/>
  <c r="DU67" i="1"/>
  <c r="DU63" i="1"/>
  <c r="DU59" i="1"/>
  <c r="DU55" i="1"/>
  <c r="DU51" i="1"/>
  <c r="DU47" i="1"/>
  <c r="DU43" i="1"/>
  <c r="DU40" i="1"/>
  <c r="DU36" i="1"/>
  <c r="DU32" i="1"/>
  <c r="DU28" i="1"/>
  <c r="DU24" i="1"/>
  <c r="DU20" i="1"/>
  <c r="DU16" i="1"/>
  <c r="DU12" i="1"/>
  <c r="AE78" i="1"/>
  <c r="DU60" i="1"/>
  <c r="DU44" i="1"/>
  <c r="DU29" i="1"/>
  <c r="DU17" i="1"/>
  <c r="DU74" i="1"/>
  <c r="DU70" i="1"/>
  <c r="DU66" i="1"/>
  <c r="DU62" i="1"/>
  <c r="DU58" i="1"/>
  <c r="DU54" i="1"/>
  <c r="DU50" i="1"/>
  <c r="DU46" i="1"/>
  <c r="DU42" i="1"/>
  <c r="DU39" i="1"/>
  <c r="DU35" i="1"/>
  <c r="DU31" i="1"/>
  <c r="DU27" i="1"/>
  <c r="DU23" i="1"/>
  <c r="DU19" i="1"/>
  <c r="DU15" i="1"/>
  <c r="DU76" i="1"/>
  <c r="DU64" i="1"/>
  <c r="DU48" i="1"/>
  <c r="DU33" i="1"/>
  <c r="DU21" i="1"/>
  <c r="DU5" i="1"/>
  <c r="DU73" i="1"/>
  <c r="DU69" i="1"/>
  <c r="DU65" i="1"/>
  <c r="DU61" i="1"/>
  <c r="DU57" i="1"/>
  <c r="DU53" i="1"/>
  <c r="DU49" i="1"/>
  <c r="DU45" i="1"/>
  <c r="DU41" i="1"/>
  <c r="DU38" i="1"/>
  <c r="DU34" i="1"/>
  <c r="DU30" i="1"/>
  <c r="DU26" i="1"/>
  <c r="DU22" i="1"/>
  <c r="DU18" i="1"/>
  <c r="DU14" i="1"/>
  <c r="DU4" i="1"/>
  <c r="DU8" i="1"/>
  <c r="DU9" i="1"/>
  <c r="DU11" i="1"/>
  <c r="DU7" i="1"/>
  <c r="DU10" i="1"/>
  <c r="DU6" i="1"/>
  <c r="EE10" i="1"/>
  <c r="DX35" i="1"/>
  <c r="DW3" i="1"/>
  <c r="EF34" i="1"/>
  <c r="EF14" i="1"/>
  <c r="EF6" i="1"/>
  <c r="EF57" i="1"/>
  <c r="EF38" i="1"/>
  <c r="EF18" i="1"/>
  <c r="EF70" i="1"/>
  <c r="EF66" i="1"/>
  <c r="EF62" i="1"/>
  <c r="EF58" i="1"/>
  <c r="EF54" i="1"/>
  <c r="EF35" i="1"/>
  <c r="EF27" i="1"/>
  <c r="EF19" i="1"/>
  <c r="EF7" i="1"/>
  <c r="EF72" i="1"/>
  <c r="EF68" i="1"/>
  <c r="EF64" i="1"/>
  <c r="EF56" i="1"/>
  <c r="EF44" i="1"/>
  <c r="EF29" i="1"/>
  <c r="EE69" i="1"/>
  <c r="EE18" i="1"/>
  <c r="EF42" i="1"/>
  <c r="EE49" i="1"/>
  <c r="EE34" i="1"/>
  <c r="EE22" i="1"/>
  <c r="EC55" i="1"/>
  <c r="EE53" i="1"/>
  <c r="EE45" i="1"/>
  <c r="EE38" i="1"/>
  <c r="EE30" i="1"/>
  <c r="EE26" i="1"/>
  <c r="EE6" i="1"/>
  <c r="DZ18" i="1"/>
  <c r="EC71" i="1"/>
  <c r="CQ78" i="1"/>
  <c r="EE74" i="1"/>
  <c r="EE62" i="1"/>
  <c r="EE23" i="1"/>
  <c r="EE19" i="1"/>
  <c r="EE15" i="1"/>
  <c r="EE11" i="1"/>
  <c r="EB9" i="1"/>
  <c r="BW78" i="1"/>
  <c r="BC78" i="1"/>
  <c r="K77" i="1"/>
  <c r="DW11" i="1"/>
  <c r="EF74" i="1"/>
  <c r="EF26" i="1"/>
  <c r="EF10" i="1"/>
  <c r="EE44" i="1"/>
  <c r="EE37" i="1"/>
  <c r="EE29" i="1"/>
  <c r="EE36" i="1"/>
  <c r="EE32" i="1"/>
  <c r="EE28" i="1"/>
  <c r="EE12" i="1"/>
  <c r="EC46" i="1"/>
  <c r="EC39" i="1"/>
  <c r="EC31" i="1"/>
  <c r="EC7" i="1"/>
  <c r="EC14" i="1"/>
  <c r="DD86" i="1"/>
  <c r="DC87" i="1"/>
  <c r="DC88" i="1"/>
  <c r="DA78" i="1"/>
  <c r="DZ73" i="1"/>
  <c r="DZ69" i="1"/>
  <c r="DZ65" i="1"/>
  <c r="DZ61" i="1"/>
  <c r="DZ57" i="1"/>
  <c r="DZ53" i="1"/>
  <c r="DZ49" i="1"/>
  <c r="DZ41" i="1"/>
  <c r="DZ38" i="1"/>
  <c r="DZ34" i="1"/>
  <c r="DZ26" i="1"/>
  <c r="DZ22" i="1"/>
  <c r="DZ14" i="1"/>
  <c r="DZ10" i="1"/>
  <c r="DZ6" i="1"/>
  <c r="DZ76" i="1"/>
  <c r="DZ75" i="1"/>
  <c r="DZ51" i="1"/>
  <c r="DZ12" i="1"/>
  <c r="BD78" i="1"/>
  <c r="BB78" i="1"/>
  <c r="AH77" i="1"/>
  <c r="O78" i="1"/>
  <c r="I78" i="1"/>
  <c r="CX78" i="1"/>
  <c r="CV78" i="1"/>
  <c r="EA39" i="1"/>
  <c r="DQ87" i="1"/>
  <c r="DI86" i="1"/>
  <c r="DG77" i="1"/>
  <c r="EC59" i="1"/>
  <c r="EC32" i="1"/>
  <c r="DB77" i="1"/>
  <c r="CY87" i="1"/>
  <c r="EA59" i="1"/>
  <c r="CT77" i="1"/>
  <c r="CL77" i="1"/>
  <c r="BU78" i="1"/>
  <c r="BT78" i="1"/>
  <c r="BE77" i="1"/>
  <c r="AL78" i="1"/>
  <c r="AD78" i="1"/>
  <c r="Z77" i="1"/>
  <c r="Y78" i="1"/>
  <c r="EE60" i="1"/>
  <c r="EE33" i="1"/>
  <c r="EC54" i="1"/>
  <c r="EC73" i="1"/>
  <c r="DD78" i="1"/>
  <c r="CE78" i="1"/>
  <c r="BO78" i="1"/>
  <c r="AM78" i="1"/>
  <c r="DW74" i="1"/>
  <c r="DW31" i="1"/>
  <c r="DW27" i="1"/>
  <c r="G78" i="1"/>
  <c r="DW65" i="1"/>
  <c r="DW21" i="1"/>
  <c r="EF30" i="1"/>
  <c r="EF22" i="1"/>
  <c r="DQ88" i="1"/>
  <c r="EF76" i="1"/>
  <c r="EF60" i="1"/>
  <c r="EF21" i="1"/>
  <c r="EF17" i="1"/>
  <c r="EF13" i="1"/>
  <c r="EF67" i="1"/>
  <c r="EF63" i="1"/>
  <c r="EF59" i="1"/>
  <c r="EF47" i="1"/>
  <c r="EF43" i="1"/>
  <c r="EF36" i="1"/>
  <c r="EF32" i="1"/>
  <c r="EF28" i="1"/>
  <c r="EF20" i="1"/>
  <c r="EF16" i="1"/>
  <c r="EF12" i="1"/>
  <c r="EE47" i="1"/>
  <c r="EE43" i="1"/>
  <c r="EE75" i="1"/>
  <c r="DM86" i="1"/>
  <c r="DK77" i="1"/>
  <c r="DJ88" i="1"/>
  <c r="EC43" i="1"/>
  <c r="EC36" i="1"/>
  <c r="EC24" i="1"/>
  <c r="EC16" i="1"/>
  <c r="CW88" i="1"/>
  <c r="EA54" i="1"/>
  <c r="EA19" i="1"/>
  <c r="EA3" i="1"/>
  <c r="CP77" i="1"/>
  <c r="CF78" i="1"/>
  <c r="CD78" i="1"/>
  <c r="BZ78" i="1"/>
  <c r="BX78" i="1"/>
  <c r="BM78" i="1"/>
  <c r="BJ78" i="1"/>
  <c r="AX78" i="1"/>
  <c r="DX55" i="1"/>
  <c r="AV78" i="1"/>
  <c r="AP77" i="1"/>
  <c r="AO78" i="1"/>
  <c r="M77" i="1"/>
  <c r="DW54" i="1"/>
  <c r="H78" i="1"/>
  <c r="DW49" i="1"/>
  <c r="DM87" i="1"/>
  <c r="EE72" i="1"/>
  <c r="EE64" i="1"/>
  <c r="DL78" i="1"/>
  <c r="EC23" i="1"/>
  <c r="DH86" i="1"/>
  <c r="EC57" i="1"/>
  <c r="EC25" i="1"/>
  <c r="EA71" i="1"/>
  <c r="DX42" i="1"/>
  <c r="R78" i="1"/>
  <c r="DG86" i="1"/>
  <c r="DW4" i="1"/>
  <c r="EE20" i="1"/>
  <c r="EC51" i="1"/>
  <c r="DF87" i="1"/>
  <c r="EB73" i="1"/>
  <c r="EB22" i="1"/>
  <c r="EA68" i="1"/>
  <c r="EA5" i="1"/>
  <c r="EA74" i="1"/>
  <c r="EA46" i="1"/>
  <c r="EA23" i="1"/>
  <c r="DX30" i="1"/>
  <c r="DX10" i="1"/>
  <c r="DX64" i="1"/>
  <c r="DX52" i="1"/>
  <c r="DX25" i="1"/>
  <c r="F78" i="1"/>
  <c r="EE13" i="1"/>
  <c r="EC61" i="1"/>
  <c r="EC67" i="1"/>
  <c r="W78" i="1"/>
  <c r="AF78" i="1"/>
  <c r="DK78" i="1"/>
  <c r="T78" i="1"/>
  <c r="DM78" i="1"/>
  <c r="DF88" i="1"/>
  <c r="DK88" i="1"/>
  <c r="DK82" i="1" s="1"/>
  <c r="M78" i="1"/>
  <c r="DF78" i="1"/>
  <c r="BM77" i="1"/>
  <c r="EE73" i="1"/>
  <c r="EE58" i="1"/>
  <c r="EE46" i="1"/>
  <c r="EE39" i="1"/>
  <c r="EE35" i="1"/>
  <c r="EE31" i="1"/>
  <c r="EE27" i="1"/>
  <c r="EB59" i="1"/>
  <c r="EB70" i="1"/>
  <c r="EB62" i="1"/>
  <c r="EB54" i="1"/>
  <c r="EB50" i="1"/>
  <c r="EB42" i="1"/>
  <c r="EB35" i="1"/>
  <c r="EB19" i="1"/>
  <c r="EB65" i="1"/>
  <c r="EB41" i="1"/>
  <c r="EB26" i="1"/>
  <c r="EB76" i="1"/>
  <c r="EB72" i="1"/>
  <c r="EB68" i="1"/>
  <c r="EB64" i="1"/>
  <c r="EB60" i="1"/>
  <c r="EB56" i="1"/>
  <c r="EB52" i="1"/>
  <c r="EB48" i="1"/>
  <c r="EB44" i="1"/>
  <c r="EB37" i="1"/>
  <c r="EB33" i="1"/>
  <c r="EB29" i="1"/>
  <c r="EB25" i="1"/>
  <c r="EB21" i="1"/>
  <c r="EB17" i="1"/>
  <c r="EB13" i="1"/>
  <c r="CW78" i="1"/>
  <c r="EA72" i="1"/>
  <c r="EA13" i="1"/>
  <c r="EA31" i="1"/>
  <c r="EA7" i="1"/>
  <c r="EA61" i="1"/>
  <c r="DZ60" i="1"/>
  <c r="DZ56" i="1"/>
  <c r="DZ52" i="1"/>
  <c r="DZ37" i="1"/>
  <c r="DZ67" i="1"/>
  <c r="DZ47" i="1"/>
  <c r="DZ74" i="1"/>
  <c r="DZ66" i="1"/>
  <c r="DZ62" i="1"/>
  <c r="DZ58" i="1"/>
  <c r="DZ50" i="1"/>
  <c r="DZ42" i="1"/>
  <c r="DZ35" i="1"/>
  <c r="DZ27" i="1"/>
  <c r="DZ19" i="1"/>
  <c r="DZ15" i="1"/>
  <c r="DZ11" i="1"/>
  <c r="DX66" i="1"/>
  <c r="DX19" i="1"/>
  <c r="BU77" i="1"/>
  <c r="BH78" i="1"/>
  <c r="DX67" i="1"/>
  <c r="DX58" i="1"/>
  <c r="DX15" i="1"/>
  <c r="DW46" i="1"/>
  <c r="DW7" i="1"/>
  <c r="DP78" i="1"/>
  <c r="DO87" i="1"/>
  <c r="EE24" i="1"/>
  <c r="EE8" i="1"/>
  <c r="DH78" i="1"/>
  <c r="EC56" i="1"/>
  <c r="EC63" i="1"/>
  <c r="EC47" i="1"/>
  <c r="EC40" i="1"/>
  <c r="EC8" i="1"/>
  <c r="DD87" i="1"/>
  <c r="EB49" i="1"/>
  <c r="EB34" i="1"/>
  <c r="EA56" i="1"/>
  <c r="EA9" i="1"/>
  <c r="EA43" i="1"/>
  <c r="EA70" i="1"/>
  <c r="EA35" i="1"/>
  <c r="EA15" i="1"/>
  <c r="DX69" i="1"/>
  <c r="DX17" i="1"/>
  <c r="AR78" i="1"/>
  <c r="DW69" i="1"/>
  <c r="DW53" i="1"/>
  <c r="DW45" i="1"/>
  <c r="DW26" i="1"/>
  <c r="DW22" i="1"/>
  <c r="DW33" i="1"/>
  <c r="DW9" i="1"/>
  <c r="DW59" i="1"/>
  <c r="DW55" i="1"/>
  <c r="DO86" i="1"/>
  <c r="EF73" i="1"/>
  <c r="EF69" i="1"/>
  <c r="EF65" i="1"/>
  <c r="EF61" i="1"/>
  <c r="EF53" i="1"/>
  <c r="EF49" i="1"/>
  <c r="EF45" i="1"/>
  <c r="EF41" i="1"/>
  <c r="EE5" i="1"/>
  <c r="EC75" i="1"/>
  <c r="EC12" i="1"/>
  <c r="EF46" i="1"/>
  <c r="EE76" i="1"/>
  <c r="EE65" i="1"/>
  <c r="EE61" i="1"/>
  <c r="EC62" i="1"/>
  <c r="EC42" i="1"/>
  <c r="EC27" i="1"/>
  <c r="EC15" i="1"/>
  <c r="EC11" i="1"/>
  <c r="DB86" i="1"/>
  <c r="DB78" i="1"/>
  <c r="DB88" i="1"/>
  <c r="CZ77" i="1"/>
  <c r="EB5" i="1"/>
  <c r="CZ88" i="1"/>
  <c r="CZ86" i="1"/>
  <c r="CZ78" i="1"/>
  <c r="CZ87" i="1"/>
  <c r="CY77" i="1"/>
  <c r="CY88" i="1"/>
  <c r="CY86" i="1"/>
  <c r="CY78" i="1"/>
  <c r="CX86" i="1"/>
  <c r="CX87" i="1"/>
  <c r="CX88" i="1"/>
  <c r="CX77" i="1"/>
  <c r="CV88" i="1"/>
  <c r="CV87" i="1"/>
  <c r="CV77" i="1"/>
  <c r="CU86" i="1"/>
  <c r="CU88" i="1"/>
  <c r="CU87" i="1"/>
  <c r="CU78" i="1"/>
  <c r="CU77" i="1"/>
  <c r="EA4" i="1"/>
  <c r="CT78" i="1"/>
  <c r="CT86" i="1"/>
  <c r="CT87" i="1"/>
  <c r="EA6" i="1"/>
  <c r="CS87" i="1"/>
  <c r="CR78" i="1"/>
  <c r="CR77" i="1"/>
  <c r="CQ77" i="1"/>
  <c r="DZ3" i="1"/>
  <c r="CP78" i="1"/>
  <c r="CM77" i="1"/>
  <c r="CL78" i="1"/>
  <c r="CK77" i="1"/>
  <c r="CI77" i="1"/>
  <c r="CI78" i="1"/>
  <c r="CH77" i="1"/>
  <c r="CH78" i="1"/>
  <c r="CG78" i="1"/>
  <c r="CG77" i="1"/>
  <c r="CE77" i="1"/>
  <c r="CD77" i="1"/>
  <c r="CA77" i="1"/>
  <c r="CA78" i="1"/>
  <c r="BZ77" i="1"/>
  <c r="BY78" i="1"/>
  <c r="BY77" i="1"/>
  <c r="BW77" i="1"/>
  <c r="BV78" i="1"/>
  <c r="BV77" i="1"/>
  <c r="BS77" i="1"/>
  <c r="BS78" i="1"/>
  <c r="BR77" i="1"/>
  <c r="BR78" i="1"/>
  <c r="BQ78" i="1"/>
  <c r="BQ77" i="1"/>
  <c r="BO77" i="1"/>
  <c r="BN77" i="1"/>
  <c r="BK77" i="1"/>
  <c r="BK78" i="1"/>
  <c r="BJ77" i="1"/>
  <c r="BI77" i="1"/>
  <c r="BI78" i="1"/>
  <c r="BG77" i="1"/>
  <c r="BG78" i="1"/>
  <c r="BF78" i="1"/>
  <c r="BF77" i="1"/>
  <c r="BE78" i="1"/>
  <c r="BC77" i="1"/>
  <c r="BB77" i="1"/>
  <c r="BA77" i="1"/>
  <c r="AY77" i="1"/>
  <c r="AY78" i="1"/>
  <c r="AX77" i="1"/>
  <c r="DX3" i="1"/>
  <c r="AW78" i="1"/>
  <c r="AU77" i="1"/>
  <c r="AT77" i="1"/>
  <c r="AT78" i="1"/>
  <c r="AS77" i="1"/>
  <c r="AS78" i="1"/>
  <c r="AQ78" i="1"/>
  <c r="AQ77" i="1"/>
  <c r="AO77" i="1"/>
  <c r="AM77" i="1"/>
  <c r="AL77" i="1"/>
  <c r="AK77" i="1"/>
  <c r="AK78" i="1"/>
  <c r="AI78" i="1"/>
  <c r="AI77" i="1"/>
  <c r="AH78" i="1"/>
  <c r="AG77" i="1"/>
  <c r="AG78" i="1"/>
  <c r="AE77" i="1"/>
  <c r="AD77" i="1"/>
  <c r="AC77" i="1"/>
  <c r="AC78" i="1"/>
  <c r="AA78" i="1"/>
  <c r="AA77" i="1"/>
  <c r="Z78" i="1"/>
  <c r="Y77" i="1"/>
  <c r="W77" i="1"/>
  <c r="V78" i="1"/>
  <c r="V77" i="1"/>
  <c r="U77" i="1"/>
  <c r="U78" i="1"/>
  <c r="S77" i="1"/>
  <c r="S78" i="1"/>
  <c r="R77" i="1"/>
  <c r="Q77" i="1"/>
  <c r="Q78" i="1"/>
  <c r="O77" i="1"/>
  <c r="N77" i="1"/>
  <c r="N78" i="1"/>
  <c r="K78" i="1"/>
  <c r="J77" i="1"/>
  <c r="J78" i="1"/>
  <c r="I77" i="1"/>
  <c r="DW6" i="1"/>
  <c r="G77" i="1"/>
  <c r="F77" i="1"/>
  <c r="DW66" i="1"/>
  <c r="DW62" i="1"/>
  <c r="DW58" i="1"/>
  <c r="DW15" i="1"/>
  <c r="E78" i="1"/>
  <c r="E77" i="1"/>
  <c r="DN86" i="1"/>
  <c r="DN78" i="1"/>
  <c r="EA24" i="1"/>
  <c r="EA66" i="1"/>
  <c r="EA62" i="1"/>
  <c r="EA42" i="1"/>
  <c r="EA11" i="1"/>
  <c r="EA69" i="1"/>
  <c r="EA49" i="1"/>
  <c r="EA45" i="1"/>
  <c r="EA38" i="1"/>
  <c r="EA26" i="1"/>
  <c r="EA22" i="1"/>
  <c r="EA18" i="1"/>
  <c r="EA10" i="1"/>
  <c r="DX51" i="1"/>
  <c r="DX74" i="1"/>
  <c r="DX62" i="1"/>
  <c r="DX50" i="1"/>
  <c r="DX46" i="1"/>
  <c r="DX39" i="1"/>
  <c r="DX31" i="1"/>
  <c r="DX27" i="1"/>
  <c r="DX11" i="1"/>
  <c r="L77" i="1"/>
  <c r="DW50" i="1"/>
  <c r="DW42" i="1"/>
  <c r="DW39" i="1"/>
  <c r="DW35" i="1"/>
  <c r="DW23" i="1"/>
  <c r="DP87" i="1"/>
  <c r="DP86" i="1"/>
  <c r="EF5" i="1"/>
  <c r="EF4" i="1"/>
  <c r="DO77" i="1"/>
  <c r="DL77" i="1"/>
  <c r="DL88" i="1"/>
  <c r="ED3" i="1"/>
  <c r="ED77" i="1" s="1"/>
  <c r="DJ78" i="1"/>
  <c r="DJ77" i="1"/>
  <c r="DJ86" i="1"/>
  <c r="DI88" i="1"/>
  <c r="DI77" i="1"/>
  <c r="DI87" i="1"/>
  <c r="DI78" i="1"/>
  <c r="DO78" i="1"/>
  <c r="CV86" i="1"/>
  <c r="DP77" i="1"/>
  <c r="CT88" i="1"/>
  <c r="CK78" i="1"/>
  <c r="CS77" i="1"/>
  <c r="DN88" i="1"/>
  <c r="DH77" i="1"/>
  <c r="AP78" i="1"/>
  <c r="BN78" i="1"/>
  <c r="AU78" i="1"/>
  <c r="CM78" i="1"/>
  <c r="AJ78" i="1"/>
  <c r="CJ78" i="1"/>
  <c r="DO88" i="1"/>
  <c r="DL87" i="1"/>
  <c r="DB87" i="1"/>
  <c r="CO88" i="1"/>
  <c r="EC4" i="1"/>
  <c r="CC78" i="1"/>
  <c r="BA78" i="1"/>
  <c r="AW77" i="1"/>
  <c r="CC77" i="1"/>
  <c r="DL86" i="1"/>
  <c r="EC65" i="1"/>
  <c r="EC41" i="1"/>
  <c r="DG88" i="1"/>
  <c r="DG87" i="1"/>
  <c r="DE88" i="1"/>
  <c r="DE86" i="1"/>
  <c r="DE77" i="1"/>
  <c r="DA87" i="1"/>
  <c r="DA86" i="1"/>
  <c r="DA77" i="1"/>
  <c r="CW87" i="1"/>
  <c r="CW77" i="1"/>
  <c r="CS88" i="1"/>
  <c r="CS86" i="1"/>
  <c r="CN77" i="1"/>
  <c r="CF77" i="1"/>
  <c r="BX77" i="1"/>
  <c r="BT77" i="1"/>
  <c r="BP77" i="1"/>
  <c r="AN77" i="1"/>
  <c r="AJ77" i="1"/>
  <c r="H77" i="1"/>
  <c r="DW10" i="1"/>
  <c r="DW68" i="1"/>
  <c r="DW13" i="1"/>
  <c r="DN87" i="1"/>
  <c r="EE3" i="1"/>
  <c r="EE4" i="1"/>
  <c r="DM88" i="1"/>
  <c r="DM77" i="1"/>
  <c r="EC3" i="1"/>
  <c r="DH88" i="1"/>
  <c r="DD77" i="1"/>
  <c r="DD88" i="1"/>
  <c r="DQ86" i="1"/>
  <c r="DK87" i="1"/>
  <c r="EC33" i="1"/>
  <c r="EC52" i="1"/>
  <c r="EB61" i="1"/>
  <c r="EB38" i="1"/>
  <c r="EB14" i="1"/>
  <c r="EB11" i="1"/>
  <c r="EB10" i="1"/>
  <c r="EA48" i="1"/>
  <c r="EA29" i="1"/>
  <c r="EA21" i="1"/>
  <c r="EA75" i="1"/>
  <c r="EA63" i="1"/>
  <c r="EA55" i="1"/>
  <c r="EA47" i="1"/>
  <c r="DZ72" i="1"/>
  <c r="DZ29" i="1"/>
  <c r="DZ21" i="1"/>
  <c r="DZ13" i="1"/>
  <c r="DZ5" i="1"/>
  <c r="DZ36" i="1"/>
  <c r="DZ20" i="1"/>
  <c r="DZ4" i="1"/>
  <c r="CB77" i="1"/>
  <c r="BD77" i="1"/>
  <c r="DX59" i="1"/>
  <c r="DX16" i="1"/>
  <c r="DX7" i="1"/>
  <c r="DX73" i="1"/>
  <c r="DX65" i="1"/>
  <c r="DX57" i="1"/>
  <c r="DX49" i="1"/>
  <c r="DX41" i="1"/>
  <c r="DX34" i="1"/>
  <c r="DX14" i="1"/>
  <c r="DX68" i="1"/>
  <c r="DX60" i="1"/>
  <c r="DX48" i="1"/>
  <c r="DX21" i="1"/>
  <c r="DX13" i="1"/>
  <c r="DX5" i="1"/>
  <c r="DX43" i="1"/>
  <c r="DX28" i="1"/>
  <c r="DX8" i="1"/>
  <c r="AB77" i="1"/>
  <c r="DW56" i="1"/>
  <c r="DW48" i="1"/>
  <c r="DW40" i="1"/>
  <c r="DW28" i="1"/>
  <c r="DW20" i="1"/>
  <c r="DW16" i="1"/>
  <c r="DC78" i="1"/>
  <c r="DQ78" i="1"/>
  <c r="DH87" i="1"/>
  <c r="DF86" i="1"/>
  <c r="P77" i="1"/>
  <c r="DQ77" i="1"/>
  <c r="DA88" i="1"/>
  <c r="CW86" i="1"/>
  <c r="DW76" i="1"/>
  <c r="DW73" i="1"/>
  <c r="DW30" i="1"/>
  <c r="EF75" i="1"/>
  <c r="EF55" i="1"/>
  <c r="EF40" i="1"/>
  <c r="EF24" i="1"/>
  <c r="EE70" i="1"/>
  <c r="EE66" i="1"/>
  <c r="EC60" i="1"/>
  <c r="EC69" i="1"/>
  <c r="EC53" i="1"/>
  <c r="EC49" i="1"/>
  <c r="EC45" i="1"/>
  <c r="EC38" i="1"/>
  <c r="EC34" i="1"/>
  <c r="EC30" i="1"/>
  <c r="EC18" i="1"/>
  <c r="EC10" i="1"/>
  <c r="EC6" i="1"/>
  <c r="EC76" i="1"/>
  <c r="EC68" i="1"/>
  <c r="EC64" i="1"/>
  <c r="EC48" i="1"/>
  <c r="EC44" i="1"/>
  <c r="EC37" i="1"/>
  <c r="EC5" i="1"/>
  <c r="EB69" i="1"/>
  <c r="EB16" i="1"/>
  <c r="BL77" i="1"/>
  <c r="BH77" i="1"/>
  <c r="AZ77" i="1"/>
  <c r="AV77" i="1"/>
  <c r="AR77" i="1"/>
  <c r="AF77" i="1"/>
  <c r="X77" i="1"/>
  <c r="DW34" i="1"/>
  <c r="DW52" i="1"/>
  <c r="DC77" i="1"/>
  <c r="DC86" i="1"/>
  <c r="EG77" i="1"/>
  <c r="CO78" i="1"/>
  <c r="EC17" i="1"/>
  <c r="EC28" i="1"/>
  <c r="EB18" i="1"/>
  <c r="EB45" i="1"/>
  <c r="EB30" i="1"/>
  <c r="EB6" i="1"/>
  <c r="EA76" i="1"/>
  <c r="EA37" i="1"/>
  <c r="EA33" i="1"/>
  <c r="EA51" i="1"/>
  <c r="EA36" i="1"/>
  <c r="EA16" i="1"/>
  <c r="DZ68" i="1"/>
  <c r="DZ44" i="1"/>
  <c r="DZ25" i="1"/>
  <c r="DZ17" i="1"/>
  <c r="DZ9" i="1"/>
  <c r="DZ32" i="1"/>
  <c r="DZ24" i="1"/>
  <c r="DZ8" i="1"/>
  <c r="CJ77" i="1"/>
  <c r="DX71" i="1"/>
  <c r="DX63" i="1"/>
  <c r="DX36" i="1"/>
  <c r="DX24" i="1"/>
  <c r="DX4" i="1"/>
  <c r="DX54" i="1"/>
  <c r="DX61" i="1"/>
  <c r="DX53" i="1"/>
  <c r="DX45" i="1"/>
  <c r="DX38" i="1"/>
  <c r="DX26" i="1"/>
  <c r="DX76" i="1"/>
  <c r="DX56" i="1"/>
  <c r="DX44" i="1"/>
  <c r="DX9" i="1"/>
  <c r="DX75" i="1"/>
  <c r="DX47" i="1"/>
  <c r="DX40" i="1"/>
  <c r="DX32" i="1"/>
  <c r="DX20" i="1"/>
  <c r="DX12" i="1"/>
  <c r="DW63" i="1"/>
  <c r="DW43" i="1"/>
  <c r="DW36" i="1"/>
  <c r="DK86" i="1"/>
  <c r="AB78" i="1"/>
  <c r="BP78" i="1"/>
  <c r="CS78" i="1"/>
  <c r="DF77" i="1"/>
  <c r="DG78" i="1"/>
  <c r="L78" i="1"/>
  <c r="X78" i="1"/>
  <c r="AN78" i="1"/>
  <c r="AZ78" i="1"/>
  <c r="BL78" i="1"/>
  <c r="CB78" i="1"/>
  <c r="CN78" i="1"/>
  <c r="DE78" i="1"/>
  <c r="CO77" i="1"/>
  <c r="CO87" i="1" s="1"/>
  <c r="EB3" i="1"/>
  <c r="CO86" i="1"/>
  <c r="T77" i="1"/>
  <c r="DN77" i="1"/>
  <c r="DE87" i="1"/>
  <c r="DW71" i="1"/>
  <c r="EF8" i="1"/>
  <c r="DP88" i="1"/>
  <c r="EF50" i="1"/>
  <c r="EF39" i="1"/>
  <c r="EF31" i="1"/>
  <c r="EF23" i="1"/>
  <c r="EF15" i="1"/>
  <c r="EF11" i="1"/>
  <c r="EF3" i="1"/>
  <c r="EE54" i="1"/>
  <c r="EE50" i="1"/>
  <c r="EE55" i="1"/>
  <c r="EE51" i="1"/>
  <c r="EE40" i="1"/>
  <c r="EE21" i="1"/>
  <c r="EE17" i="1"/>
  <c r="EB58" i="1"/>
  <c r="EB31" i="1"/>
  <c r="EB15" i="1"/>
  <c r="EB7" i="1"/>
  <c r="EB57" i="1"/>
  <c r="EB53" i="1"/>
  <c r="EF71" i="1"/>
  <c r="EF51" i="1"/>
  <c r="EF33" i="1"/>
  <c r="EF25" i="1"/>
  <c r="EF52" i="1"/>
  <c r="EF37" i="1"/>
  <c r="EF9" i="1"/>
  <c r="EE71" i="1"/>
  <c r="EE67" i="1"/>
  <c r="EE63" i="1"/>
  <c r="EE59" i="1"/>
  <c r="EE48" i="1"/>
  <c r="EE25" i="1"/>
  <c r="EE14" i="1"/>
  <c r="EC20" i="1"/>
  <c r="EC58" i="1"/>
  <c r="DJ87" i="1"/>
  <c r="EC72" i="1"/>
  <c r="EC35" i="1"/>
  <c r="EC26" i="1"/>
  <c r="EC22" i="1"/>
  <c r="EB75" i="1"/>
  <c r="EB51" i="1"/>
  <c r="EB74" i="1"/>
  <c r="EB67" i="1"/>
  <c r="EB55" i="1"/>
  <c r="EB47" i="1"/>
  <c r="EB43" i="1"/>
  <c r="EB40" i="1"/>
  <c r="EB36" i="1"/>
  <c r="EB32" i="1"/>
  <c r="EB66" i="1"/>
  <c r="EB46" i="1"/>
  <c r="EB39" i="1"/>
  <c r="EB27" i="1"/>
  <c r="EB23" i="1"/>
  <c r="EB12" i="1"/>
  <c r="EA67" i="1"/>
  <c r="EA40" i="1"/>
  <c r="EA32" i="1"/>
  <c r="EA28" i="1"/>
  <c r="EA20" i="1"/>
  <c r="EA12" i="1"/>
  <c r="EA8" i="1"/>
  <c r="EA58" i="1"/>
  <c r="EA50" i="1"/>
  <c r="EA27" i="1"/>
  <c r="EA73" i="1"/>
  <c r="EA57" i="1"/>
  <c r="EA53" i="1"/>
  <c r="EA41" i="1"/>
  <c r="EA34" i="1"/>
  <c r="EA30" i="1"/>
  <c r="EA14" i="1"/>
  <c r="DZ64" i="1"/>
  <c r="DZ48" i="1"/>
  <c r="DZ33" i="1"/>
  <c r="DX72" i="1"/>
  <c r="DX37" i="1"/>
  <c r="DX33" i="1"/>
  <c r="DX29" i="1"/>
  <c r="EF48" i="1"/>
  <c r="EE57" i="1"/>
  <c r="EE42" i="1"/>
  <c r="EE16" i="1"/>
  <c r="EE9" i="1"/>
  <c r="EE56" i="1"/>
  <c r="EE41" i="1"/>
  <c r="EE7" i="1"/>
  <c r="EC9" i="1"/>
  <c r="EC29" i="1"/>
  <c r="EC21" i="1"/>
  <c r="EC13" i="1"/>
  <c r="EC74" i="1"/>
  <c r="EC70" i="1"/>
  <c r="EC66" i="1"/>
  <c r="EC50" i="1"/>
  <c r="EC19" i="1"/>
  <c r="EB63" i="1"/>
  <c r="EB71" i="1"/>
  <c r="EB28" i="1"/>
  <c r="EB24" i="1"/>
  <c r="EB20" i="1"/>
  <c r="EB8" i="1"/>
  <c r="EB4" i="1"/>
  <c r="EA65" i="1"/>
  <c r="EA64" i="1"/>
  <c r="EA60" i="1"/>
  <c r="EA52" i="1"/>
  <c r="EA44" i="1"/>
  <c r="EA25" i="1"/>
  <c r="EA17" i="1"/>
  <c r="DZ71" i="1"/>
  <c r="DZ63" i="1"/>
  <c r="DZ59" i="1"/>
  <c r="DZ55" i="1"/>
  <c r="DZ43" i="1"/>
  <c r="DZ40" i="1"/>
  <c r="DZ28" i="1"/>
  <c r="DZ16" i="1"/>
  <c r="DZ70" i="1"/>
  <c r="DZ54" i="1"/>
  <c r="DZ46" i="1"/>
  <c r="DZ39" i="1"/>
  <c r="DZ31" i="1"/>
  <c r="DZ23" i="1"/>
  <c r="DZ7" i="1"/>
  <c r="DZ45" i="1"/>
  <c r="DZ30" i="1"/>
  <c r="DX70" i="1"/>
  <c r="DX23" i="1"/>
  <c r="DX22" i="1"/>
  <c r="DX18" i="1"/>
  <c r="DX6" i="1"/>
  <c r="DW70" i="1"/>
  <c r="DW75" i="1"/>
  <c r="DW67" i="1"/>
  <c r="DW61" i="1"/>
  <c r="DW57" i="1"/>
  <c r="DW41" i="1"/>
  <c r="DW38" i="1"/>
  <c r="DW72" i="1"/>
  <c r="DW64" i="1"/>
  <c r="DW60" i="1"/>
  <c r="DW44" i="1"/>
  <c r="DW37" i="1"/>
  <c r="DW29" i="1"/>
  <c r="DW25" i="1"/>
  <c r="DW17" i="1"/>
  <c r="DW51" i="1"/>
  <c r="DW47" i="1"/>
  <c r="DW32" i="1"/>
  <c r="DW24" i="1"/>
  <c r="DW12" i="1"/>
  <c r="DW8" i="1"/>
  <c r="DW19" i="1"/>
  <c r="DW18" i="1"/>
  <c r="DW14" i="1"/>
  <c r="DW5" i="1"/>
  <c r="DT78" i="1" l="1"/>
  <c r="B14" i="6" s="1"/>
  <c r="DU78" i="1"/>
  <c r="C14" i="6" s="1"/>
  <c r="AL82" i="1"/>
  <c r="CX81" i="1"/>
  <c r="AZ81" i="1"/>
  <c r="P80" i="1"/>
  <c r="W80" i="1"/>
  <c r="BO81" i="1"/>
  <c r="CQ79" i="1"/>
  <c r="O81" i="1"/>
  <c r="BB80" i="1"/>
  <c r="AE82" i="1"/>
  <c r="CN80" i="1"/>
  <c r="F80" i="1"/>
  <c r="AX82" i="1"/>
  <c r="BU82" i="1"/>
  <c r="T82" i="1"/>
  <c r="BW82" i="1"/>
  <c r="BC81" i="1"/>
  <c r="CD80" i="1"/>
  <c r="BD82" i="1"/>
  <c r="AD79" i="1"/>
  <c r="EI57" i="1"/>
  <c r="EN57" i="1" s="1"/>
  <c r="CV79" i="1"/>
  <c r="P79" i="1"/>
  <c r="P82" i="1"/>
  <c r="P81" i="1"/>
  <c r="EI41" i="1"/>
  <c r="EN41" i="1" s="1"/>
  <c r="EI52" i="1"/>
  <c r="EI56" i="1"/>
  <c r="EN56" i="1" s="1"/>
  <c r="DM81" i="1"/>
  <c r="EI42" i="1"/>
  <c r="EN42" i="1" s="1"/>
  <c r="EI73" i="1"/>
  <c r="EN73" i="1" s="1"/>
  <c r="EI58" i="1"/>
  <c r="EN58" i="1" s="1"/>
  <c r="EI27" i="1"/>
  <c r="EN27" i="1" s="1"/>
  <c r="EI17" i="1"/>
  <c r="EN17" i="1" s="1"/>
  <c r="EI62" i="1"/>
  <c r="EN62" i="1" s="1"/>
  <c r="EI64" i="1"/>
  <c r="EN64" i="1" s="1"/>
  <c r="EI65" i="1"/>
  <c r="EN65" i="1" s="1"/>
  <c r="EI25" i="1"/>
  <c r="EN25" i="1" s="1"/>
  <c r="EI30" i="1"/>
  <c r="EN30" i="1" s="1"/>
  <c r="EI16" i="1"/>
  <c r="EN16" i="1" s="1"/>
  <c r="EI37" i="1"/>
  <c r="EN37" i="1" s="1"/>
  <c r="AE79" i="1"/>
  <c r="AE81" i="1"/>
  <c r="AE80" i="1"/>
  <c r="EI44" i="1"/>
  <c r="EN44" i="1" s="1"/>
  <c r="EI34" i="1"/>
  <c r="EN34" i="1" s="1"/>
  <c r="EI7" i="1"/>
  <c r="EN7" i="1" s="1"/>
  <c r="EI76" i="1"/>
  <c r="EN76" i="1" s="1"/>
  <c r="DU77" i="1"/>
  <c r="EI12" i="1"/>
  <c r="EN12" i="1" s="1"/>
  <c r="EI40" i="1"/>
  <c r="EN40" i="1" s="1"/>
  <c r="EI60" i="1"/>
  <c r="EN60" i="1" s="1"/>
  <c r="EI8" i="1"/>
  <c r="EN8" i="1" s="1"/>
  <c r="EI14" i="1"/>
  <c r="EN14" i="1" s="1"/>
  <c r="EI53" i="1"/>
  <c r="EN53" i="1" s="1"/>
  <c r="EI33" i="1"/>
  <c r="EN33" i="1" s="1"/>
  <c r="BM82" i="1"/>
  <c r="EH18" i="1"/>
  <c r="EM18" i="1" s="1"/>
  <c r="EJ18" i="1"/>
  <c r="EO18" i="1" s="1"/>
  <c r="EJ44" i="1"/>
  <c r="EO44" i="1" s="1"/>
  <c r="EH44" i="1"/>
  <c r="EM44" i="1" s="1"/>
  <c r="EL37" i="1"/>
  <c r="EK37" i="1"/>
  <c r="EL44" i="1"/>
  <c r="EK44" i="1"/>
  <c r="EL25" i="1"/>
  <c r="EK25" i="1"/>
  <c r="EJ29" i="1"/>
  <c r="EO29" i="1" s="1"/>
  <c r="EH29" i="1"/>
  <c r="EM29" i="1" s="1"/>
  <c r="EJ64" i="1"/>
  <c r="EO64" i="1" s="1"/>
  <c r="EH64" i="1"/>
  <c r="EM64" i="1" s="1"/>
  <c r="EJ70" i="1"/>
  <c r="EO70" i="1" s="1"/>
  <c r="EH70" i="1"/>
  <c r="EM70" i="1" s="1"/>
  <c r="EL19" i="1"/>
  <c r="EK19" i="1"/>
  <c r="EH14" i="1"/>
  <c r="EM14" i="1" s="1"/>
  <c r="EJ14" i="1"/>
  <c r="EO14" i="1" s="1"/>
  <c r="EH51" i="1"/>
  <c r="EM51" i="1" s="1"/>
  <c r="EJ51" i="1"/>
  <c r="EO51" i="1" s="1"/>
  <c r="EJ37" i="1"/>
  <c r="EO37" i="1" s="1"/>
  <c r="EH37" i="1"/>
  <c r="EM37" i="1" s="1"/>
  <c r="EJ72" i="1"/>
  <c r="EO72" i="1" s="1"/>
  <c r="EH72" i="1"/>
  <c r="EM72" i="1" s="1"/>
  <c r="EJ61" i="1"/>
  <c r="EO61" i="1" s="1"/>
  <c r="EH61" i="1"/>
  <c r="EM61" i="1" s="1"/>
  <c r="EI32" i="1"/>
  <c r="EN32" i="1" s="1"/>
  <c r="EK46" i="1"/>
  <c r="EL46" i="1"/>
  <c r="EH71" i="1"/>
  <c r="EM71" i="1" s="1"/>
  <c r="EJ71" i="1"/>
  <c r="EO71" i="1" s="1"/>
  <c r="EK69" i="1"/>
  <c r="EL69" i="1"/>
  <c r="EL59" i="1"/>
  <c r="EK59" i="1"/>
  <c r="EH36" i="1"/>
  <c r="EM36" i="1" s="1"/>
  <c r="EJ36" i="1"/>
  <c r="EO36" i="1" s="1"/>
  <c r="EK22" i="1"/>
  <c r="EL22" i="1"/>
  <c r="EI36" i="1"/>
  <c r="EN36" i="1" s="1"/>
  <c r="EJ34" i="1"/>
  <c r="EO34" i="1" s="1"/>
  <c r="EH34" i="1"/>
  <c r="EM34" i="1" s="1"/>
  <c r="EJ30" i="1"/>
  <c r="EO30" i="1" s="1"/>
  <c r="EH30" i="1"/>
  <c r="EM30" i="1" s="1"/>
  <c r="EK41" i="1"/>
  <c r="EL41" i="1"/>
  <c r="EH28" i="1"/>
  <c r="EM28" i="1" s="1"/>
  <c r="EJ28" i="1"/>
  <c r="EO28" i="1" s="1"/>
  <c r="EJ56" i="1"/>
  <c r="EO56" i="1" s="1"/>
  <c r="EH56" i="1"/>
  <c r="EM56" i="1" s="1"/>
  <c r="EK65" i="1"/>
  <c r="EL65" i="1"/>
  <c r="EI75" i="1"/>
  <c r="EN75" i="1" s="1"/>
  <c r="EI48" i="1"/>
  <c r="EN48" i="1" s="1"/>
  <c r="EL13" i="1"/>
  <c r="EK13" i="1"/>
  <c r="EL17" i="1"/>
  <c r="EK17" i="1"/>
  <c r="EK73" i="1"/>
  <c r="EL73" i="1"/>
  <c r="EJ39" i="1"/>
  <c r="EO39" i="1" s="1"/>
  <c r="EH39" i="1"/>
  <c r="EM39" i="1" s="1"/>
  <c r="EL74" i="1"/>
  <c r="EK74" i="1"/>
  <c r="EK57" i="1"/>
  <c r="EL57" i="1"/>
  <c r="EI38" i="1"/>
  <c r="EN38" i="1" s="1"/>
  <c r="EI24" i="1"/>
  <c r="EN24" i="1" s="1"/>
  <c r="EL58" i="1"/>
  <c r="EK58" i="1"/>
  <c r="EK66" i="1"/>
  <c r="EL66" i="1"/>
  <c r="EJ26" i="1"/>
  <c r="EO26" i="1" s="1"/>
  <c r="EH26" i="1"/>
  <c r="EM26" i="1" s="1"/>
  <c r="EI15" i="1"/>
  <c r="EN15" i="1" s="1"/>
  <c r="EK50" i="1"/>
  <c r="EL50" i="1"/>
  <c r="EK23" i="1"/>
  <c r="EL23" i="1"/>
  <c r="EL42" i="1"/>
  <c r="EK42" i="1"/>
  <c r="EI13" i="1"/>
  <c r="EN13" i="1" s="1"/>
  <c r="EI74" i="1"/>
  <c r="EN74" i="1" s="1"/>
  <c r="EH43" i="1"/>
  <c r="EM43" i="1" s="1"/>
  <c r="EJ43" i="1"/>
  <c r="EO43" i="1" s="1"/>
  <c r="EI51" i="1"/>
  <c r="EN51" i="1" s="1"/>
  <c r="EL67" i="1"/>
  <c r="EK67" i="1"/>
  <c r="EL52" i="1"/>
  <c r="EK52" i="1"/>
  <c r="EJ73" i="1"/>
  <c r="EO73" i="1" s="1"/>
  <c r="EH73" i="1"/>
  <c r="EM73" i="1" s="1"/>
  <c r="EH40" i="1"/>
  <c r="EM40" i="1" s="1"/>
  <c r="EJ40" i="1"/>
  <c r="EO40" i="1" s="1"/>
  <c r="EK18" i="1"/>
  <c r="EL18" i="1"/>
  <c r="EI47" i="1"/>
  <c r="EN47" i="1" s="1"/>
  <c r="EI21" i="1"/>
  <c r="EN21" i="1" s="1"/>
  <c r="EJ13" i="1"/>
  <c r="EO13" i="1" s="1"/>
  <c r="EH13" i="1"/>
  <c r="EM13" i="1" s="1"/>
  <c r="EL76" i="1"/>
  <c r="EK76" i="1"/>
  <c r="EJ23" i="1"/>
  <c r="EO23" i="1" s="1"/>
  <c r="EH23" i="1"/>
  <c r="EM23" i="1" s="1"/>
  <c r="EJ42" i="1"/>
  <c r="EO42" i="1" s="1"/>
  <c r="EH42" i="1"/>
  <c r="EM42" i="1" s="1"/>
  <c r="EL29" i="1"/>
  <c r="EK29" i="1"/>
  <c r="EI18" i="1"/>
  <c r="EN18" i="1" s="1"/>
  <c r="EI45" i="1"/>
  <c r="EN45" i="1" s="1"/>
  <c r="EK15" i="1"/>
  <c r="EL15" i="1"/>
  <c r="EL62" i="1"/>
  <c r="EK62" i="1"/>
  <c r="EJ33" i="1"/>
  <c r="EO33" i="1" s="1"/>
  <c r="EH33" i="1"/>
  <c r="EM33" i="1" s="1"/>
  <c r="EJ45" i="1"/>
  <c r="EO45" i="1" s="1"/>
  <c r="EH45" i="1"/>
  <c r="EM45" i="1" s="1"/>
  <c r="EI35" i="1"/>
  <c r="EN35" i="1" s="1"/>
  <c r="EK51" i="1"/>
  <c r="EL51" i="1"/>
  <c r="EL31" i="1"/>
  <c r="EK31" i="1"/>
  <c r="EK40" i="1"/>
  <c r="EL40" i="1"/>
  <c r="EI61" i="1"/>
  <c r="EN61" i="1" s="1"/>
  <c r="EI72" i="1"/>
  <c r="EN72" i="1" s="1"/>
  <c r="EI71" i="1"/>
  <c r="EN71" i="1" s="1"/>
  <c r="EJ49" i="1"/>
  <c r="EO49" i="1" s="1"/>
  <c r="EH49" i="1"/>
  <c r="EM49" i="1" s="1"/>
  <c r="EI19" i="1"/>
  <c r="EN19" i="1" s="1"/>
  <c r="EJ27" i="1"/>
  <c r="EO27" i="1" s="1"/>
  <c r="EH27" i="1"/>
  <c r="EM27" i="1" s="1"/>
  <c r="EI59" i="1"/>
  <c r="EN59" i="1" s="1"/>
  <c r="EL72" i="1"/>
  <c r="EK72" i="1"/>
  <c r="EK35" i="1"/>
  <c r="EL35" i="1"/>
  <c r="EJ17" i="1"/>
  <c r="EO17" i="1" s="1"/>
  <c r="EH17" i="1"/>
  <c r="EM17" i="1" s="1"/>
  <c r="EJ38" i="1"/>
  <c r="EO38" i="1" s="1"/>
  <c r="EH38" i="1"/>
  <c r="EM38" i="1" s="1"/>
  <c r="EK70" i="1"/>
  <c r="EL70" i="1"/>
  <c r="EJ19" i="1"/>
  <c r="EO19" i="1" s="1"/>
  <c r="EH19" i="1"/>
  <c r="EM19" i="1" s="1"/>
  <c r="EH32" i="1"/>
  <c r="EM32" i="1" s="1"/>
  <c r="EJ32" i="1"/>
  <c r="EO32" i="1" s="1"/>
  <c r="EJ25" i="1"/>
  <c r="EO25" i="1" s="1"/>
  <c r="EH25" i="1"/>
  <c r="EM25" i="1" s="1"/>
  <c r="EJ60" i="1"/>
  <c r="EO60" i="1" s="1"/>
  <c r="EH60" i="1"/>
  <c r="EM60" i="1" s="1"/>
  <c r="EJ41" i="1"/>
  <c r="EO41" i="1" s="1"/>
  <c r="EH41" i="1"/>
  <c r="EM41" i="1" s="1"/>
  <c r="EH75" i="1"/>
  <c r="EM75" i="1" s="1"/>
  <c r="EJ75" i="1"/>
  <c r="EO75" i="1" s="1"/>
  <c r="EK39" i="1"/>
  <c r="EL39" i="1"/>
  <c r="EL64" i="1"/>
  <c r="EK64" i="1"/>
  <c r="EI50" i="1"/>
  <c r="EN50" i="1" s="1"/>
  <c r="EI20" i="1"/>
  <c r="EN20" i="1" s="1"/>
  <c r="EI67" i="1"/>
  <c r="EN67" i="1" s="1"/>
  <c r="EK16" i="1"/>
  <c r="EL16" i="1"/>
  <c r="EL28" i="1"/>
  <c r="EK28" i="1"/>
  <c r="EL36" i="1"/>
  <c r="EK36" i="1"/>
  <c r="EL48" i="1"/>
  <c r="EK48" i="1"/>
  <c r="EH63" i="1"/>
  <c r="EM63" i="1" s="1"/>
  <c r="EJ63" i="1"/>
  <c r="EO63" i="1" s="1"/>
  <c r="EK53" i="1"/>
  <c r="EL53" i="1"/>
  <c r="EJ52" i="1"/>
  <c r="EO52" i="1" s="1"/>
  <c r="EH52" i="1"/>
  <c r="EM52" i="1" s="1"/>
  <c r="EJ76" i="1"/>
  <c r="EO76" i="1" s="1"/>
  <c r="EH76" i="1"/>
  <c r="EM76" i="1" s="1"/>
  <c r="EH16" i="1"/>
  <c r="EM16" i="1" s="1"/>
  <c r="EJ16" i="1"/>
  <c r="EO16" i="1" s="1"/>
  <c r="EK71" i="1"/>
  <c r="EL71" i="1"/>
  <c r="EK30" i="1"/>
  <c r="EL30" i="1"/>
  <c r="EI55" i="1"/>
  <c r="EN55" i="1" s="1"/>
  <c r="EI29" i="1"/>
  <c r="EN29" i="1" s="1"/>
  <c r="EJ68" i="1"/>
  <c r="EO68" i="1" s="1"/>
  <c r="EH68" i="1"/>
  <c r="EM68" i="1" s="1"/>
  <c r="EL43" i="1"/>
  <c r="EK43" i="1"/>
  <c r="EK14" i="1"/>
  <c r="EL14" i="1"/>
  <c r="EK27" i="1"/>
  <c r="EL27" i="1"/>
  <c r="EJ50" i="1"/>
  <c r="EO50" i="1" s="1"/>
  <c r="EH50" i="1"/>
  <c r="EM50" i="1" s="1"/>
  <c r="EL60" i="1"/>
  <c r="EK60" i="1"/>
  <c r="EI22" i="1"/>
  <c r="EN22" i="1" s="1"/>
  <c r="EI49" i="1"/>
  <c r="EN49" i="1" s="1"/>
  <c r="EJ15" i="1"/>
  <c r="EO15" i="1" s="1"/>
  <c r="EH15" i="1"/>
  <c r="EM15" i="1" s="1"/>
  <c r="EJ62" i="1"/>
  <c r="EO62" i="1" s="1"/>
  <c r="EH62" i="1"/>
  <c r="EM62" i="1" s="1"/>
  <c r="EH55" i="1"/>
  <c r="EM55" i="1" s="1"/>
  <c r="EJ55" i="1"/>
  <c r="EO55" i="1" s="1"/>
  <c r="EJ53" i="1"/>
  <c r="EO53" i="1" s="1"/>
  <c r="EH53" i="1"/>
  <c r="EM53" i="1" s="1"/>
  <c r="EI70" i="1"/>
  <c r="EN70" i="1" s="1"/>
  <c r="EJ46" i="1"/>
  <c r="EO46" i="1" s="1"/>
  <c r="EH46" i="1"/>
  <c r="EM46" i="1" s="1"/>
  <c r="EL33" i="1"/>
  <c r="EK33" i="1"/>
  <c r="EI23" i="1"/>
  <c r="EN23" i="1" s="1"/>
  <c r="EI68" i="1"/>
  <c r="EN68" i="1" s="1"/>
  <c r="EI54" i="1"/>
  <c r="EN54" i="1" s="1"/>
  <c r="EJ21" i="1"/>
  <c r="EO21" i="1" s="1"/>
  <c r="EH21" i="1"/>
  <c r="EM21" i="1" s="1"/>
  <c r="EJ31" i="1"/>
  <c r="EO31" i="1" s="1"/>
  <c r="EH31" i="1"/>
  <c r="EM31" i="1" s="1"/>
  <c r="EL32" i="1"/>
  <c r="EK32" i="1"/>
  <c r="EN52" i="1"/>
  <c r="EH24" i="1"/>
  <c r="EM24" i="1" s="1"/>
  <c r="EJ24" i="1"/>
  <c r="EO24" i="1" s="1"/>
  <c r="EH67" i="1"/>
  <c r="EM67" i="1" s="1"/>
  <c r="EJ67" i="1"/>
  <c r="EO67" i="1" s="1"/>
  <c r="EK61" i="1"/>
  <c r="EL61" i="1"/>
  <c r="EH47" i="1"/>
  <c r="EM47" i="1" s="1"/>
  <c r="EJ47" i="1"/>
  <c r="EO47" i="1" s="1"/>
  <c r="EJ57" i="1"/>
  <c r="EO57" i="1" s="1"/>
  <c r="EH57" i="1"/>
  <c r="EM57" i="1" s="1"/>
  <c r="EL24" i="1"/>
  <c r="EK24" i="1"/>
  <c r="EI28" i="1"/>
  <c r="EN28" i="1" s="1"/>
  <c r="EL56" i="1"/>
  <c r="EK56" i="1"/>
  <c r="EK34" i="1"/>
  <c r="EL34" i="1"/>
  <c r="EK45" i="1"/>
  <c r="EL45" i="1"/>
  <c r="EL20" i="1"/>
  <c r="EK20" i="1"/>
  <c r="EH20" i="1"/>
  <c r="EM20" i="1" s="1"/>
  <c r="EJ20" i="1"/>
  <c r="EO20" i="1" s="1"/>
  <c r="EJ48" i="1"/>
  <c r="EO48" i="1" s="1"/>
  <c r="EH48" i="1"/>
  <c r="EM48" i="1" s="1"/>
  <c r="EK49" i="1"/>
  <c r="EL49" i="1"/>
  <c r="EI63" i="1"/>
  <c r="EN63" i="1" s="1"/>
  <c r="EL68" i="1"/>
  <c r="EK68" i="1"/>
  <c r="EL75" i="1"/>
  <c r="EK75" i="1"/>
  <c r="EK38" i="1"/>
  <c r="EL38" i="1"/>
  <c r="EJ35" i="1"/>
  <c r="EO35" i="1" s="1"/>
  <c r="EH35" i="1"/>
  <c r="EM35" i="1" s="1"/>
  <c r="EK54" i="1"/>
  <c r="EL54" i="1"/>
  <c r="EK26" i="1"/>
  <c r="EL26" i="1"/>
  <c r="EI26" i="1"/>
  <c r="EN26" i="1" s="1"/>
  <c r="EI69" i="1"/>
  <c r="EN69" i="1" s="1"/>
  <c r="EI66" i="1"/>
  <c r="EN66" i="1" s="1"/>
  <c r="EK63" i="1"/>
  <c r="EL63" i="1"/>
  <c r="EJ58" i="1"/>
  <c r="EO58" i="1" s="1"/>
  <c r="EH58" i="1"/>
  <c r="EM58" i="1" s="1"/>
  <c r="EJ66" i="1"/>
  <c r="EO66" i="1" s="1"/>
  <c r="EH66" i="1"/>
  <c r="EM66" i="1" s="1"/>
  <c r="EI5" i="1"/>
  <c r="EN5" i="1" s="1"/>
  <c r="EL55" i="1"/>
  <c r="EK55" i="1"/>
  <c r="EH59" i="1"/>
  <c r="EM59" i="1" s="1"/>
  <c r="EJ59" i="1"/>
  <c r="EO59" i="1" s="1"/>
  <c r="EH22" i="1"/>
  <c r="EM22" i="1" s="1"/>
  <c r="EJ22" i="1"/>
  <c r="EO22" i="1" s="1"/>
  <c r="EJ69" i="1"/>
  <c r="EO69" i="1" s="1"/>
  <c r="EH69" i="1"/>
  <c r="EM69" i="1" s="1"/>
  <c r="EI43" i="1"/>
  <c r="EN43" i="1" s="1"/>
  <c r="EI31" i="1"/>
  <c r="EN31" i="1" s="1"/>
  <c r="EI46" i="1"/>
  <c r="EN46" i="1" s="1"/>
  <c r="EL47" i="1"/>
  <c r="EK47" i="1"/>
  <c r="EJ54" i="1"/>
  <c r="EO54" i="1" s="1"/>
  <c r="EH54" i="1"/>
  <c r="EM54" i="1" s="1"/>
  <c r="EJ65" i="1"/>
  <c r="EO65" i="1" s="1"/>
  <c r="EH65" i="1"/>
  <c r="EM65" i="1" s="1"/>
  <c r="EJ74" i="1"/>
  <c r="EO74" i="1" s="1"/>
  <c r="EH74" i="1"/>
  <c r="EM74" i="1" s="1"/>
  <c r="EI39" i="1"/>
  <c r="EN39" i="1" s="1"/>
  <c r="EH10" i="1"/>
  <c r="EM10" i="1" s="1"/>
  <c r="EJ12" i="1"/>
  <c r="EO12" i="1" s="1"/>
  <c r="EH12" i="1"/>
  <c r="EM12" i="1" s="1"/>
  <c r="EK12" i="1"/>
  <c r="EL12" i="1"/>
  <c r="CD79" i="1"/>
  <c r="EJ11" i="1"/>
  <c r="EO11" i="1" s="1"/>
  <c r="EI11" i="1"/>
  <c r="EN11" i="1" s="1"/>
  <c r="EK11" i="1"/>
  <c r="EL11" i="1"/>
  <c r="EH9" i="1"/>
  <c r="EM9" i="1" s="1"/>
  <c r="EI4" i="1"/>
  <c r="EN4" i="1" s="1"/>
  <c r="EI6" i="1"/>
  <c r="EN6" i="1" s="1"/>
  <c r="EJ10" i="1"/>
  <c r="EO10" i="1" s="1"/>
  <c r="EI10" i="1"/>
  <c r="EN10" i="1" s="1"/>
  <c r="EH11" i="1"/>
  <c r="EM11" i="1" s="1"/>
  <c r="DT77" i="1"/>
  <c r="EJ9" i="1"/>
  <c r="EO9" i="1" s="1"/>
  <c r="EI9" i="1"/>
  <c r="EH8" i="1"/>
  <c r="EJ8" i="1"/>
  <c r="EL8" i="1" s="1"/>
  <c r="EH7" i="1"/>
  <c r="EJ7" i="1"/>
  <c r="EH6" i="1"/>
  <c r="EJ6" i="1"/>
  <c r="EL6" i="1" s="1"/>
  <c r="EJ5" i="1"/>
  <c r="EL5" i="1" s="1"/>
  <c r="EH5" i="1"/>
  <c r="EH4" i="1"/>
  <c r="EJ4" i="1"/>
  <c r="EO4" i="1" s="1"/>
  <c r="DD79" i="1"/>
  <c r="AP79" i="1"/>
  <c r="AK80" i="1"/>
  <c r="BU81" i="1"/>
  <c r="DK79" i="1"/>
  <c r="EI3" i="1"/>
  <c r="EN3" i="1" s="1"/>
  <c r="AY81" i="1"/>
  <c r="EJ3" i="1"/>
  <c r="EO3" i="1" s="1"/>
  <c r="EH3" i="1"/>
  <c r="BD80" i="1"/>
  <c r="DA81" i="1"/>
  <c r="DO80" i="1"/>
  <c r="BJ80" i="1"/>
  <c r="BD81" i="1"/>
  <c r="DI80" i="1"/>
  <c r="BQ81" i="1"/>
  <c r="BZ82" i="1"/>
  <c r="BE79" i="1"/>
  <c r="AR81" i="1"/>
  <c r="DA80" i="1"/>
  <c r="CE81" i="1"/>
  <c r="DD80" i="1"/>
  <c r="BM81" i="1"/>
  <c r="S80" i="1"/>
  <c r="AH79" i="1"/>
  <c r="CD82" i="1"/>
  <c r="DD81" i="1"/>
  <c r="BM79" i="1"/>
  <c r="BH79" i="1"/>
  <c r="DD82" i="1"/>
  <c r="DM79" i="1"/>
  <c r="CE80" i="1"/>
  <c r="K79" i="1"/>
  <c r="AC82" i="1"/>
  <c r="BU80" i="1"/>
  <c r="CD81" i="1"/>
  <c r="CI82" i="1"/>
  <c r="BU79" i="1"/>
  <c r="M79" i="1"/>
  <c r="W81" i="1"/>
  <c r="G79" i="1"/>
  <c r="R81" i="1"/>
  <c r="AM80" i="1"/>
  <c r="AO81" i="1"/>
  <c r="BJ81" i="1"/>
  <c r="CV81" i="1"/>
  <c r="F82" i="1"/>
  <c r="DP82" i="1"/>
  <c r="DK80" i="1"/>
  <c r="AR79" i="1"/>
  <c r="AV79" i="1"/>
  <c r="DA82" i="1"/>
  <c r="BD79" i="1"/>
  <c r="DA79" i="1"/>
  <c r="O79" i="1"/>
  <c r="V82" i="1"/>
  <c r="BB81" i="1"/>
  <c r="BJ82" i="1"/>
  <c r="BW79" i="1"/>
  <c r="CP82" i="1"/>
  <c r="CQ80" i="1"/>
  <c r="DB79" i="1"/>
  <c r="CW82" i="1"/>
  <c r="N82" i="1"/>
  <c r="BO79" i="1"/>
  <c r="BM80" i="1"/>
  <c r="I81" i="1"/>
  <c r="CI81" i="1"/>
  <c r="CH79" i="1"/>
  <c r="DC81" i="1"/>
  <c r="E80" i="1"/>
  <c r="H79" i="1"/>
  <c r="CF80" i="1"/>
  <c r="I80" i="1"/>
  <c r="DJ81" i="1"/>
  <c r="AB82" i="1"/>
  <c r="BL81" i="1"/>
  <c r="DC80" i="1"/>
  <c r="AV82" i="1"/>
  <c r="AB80" i="1"/>
  <c r="BP81" i="1"/>
  <c r="CN79" i="1"/>
  <c r="I82" i="1"/>
  <c r="O82" i="1"/>
  <c r="BB79" i="1"/>
  <c r="BC79" i="1"/>
  <c r="BW80" i="1"/>
  <c r="CE82" i="1"/>
  <c r="CQ81" i="1"/>
  <c r="AF82" i="1"/>
  <c r="BC80" i="1"/>
  <c r="BX82" i="1"/>
  <c r="BX81" i="1"/>
  <c r="CK81" i="1"/>
  <c r="DI79" i="1"/>
  <c r="I79" i="1"/>
  <c r="O80" i="1"/>
  <c r="BB82" i="1"/>
  <c r="BC82" i="1"/>
  <c r="BW81" i="1"/>
  <c r="CQ82" i="1"/>
  <c r="H82" i="1"/>
  <c r="CP80" i="1"/>
  <c r="AI80" i="1"/>
  <c r="DL82" i="1"/>
  <c r="M81" i="1"/>
  <c r="T79" i="1"/>
  <c r="DG79" i="1"/>
  <c r="DK81" i="1"/>
  <c r="H81" i="1"/>
  <c r="BX79" i="1"/>
  <c r="BN81" i="1"/>
  <c r="DL79" i="1"/>
  <c r="DP80" i="1"/>
  <c r="Y81" i="1"/>
  <c r="AD81" i="1"/>
  <c r="AL80" i="1"/>
  <c r="AX79" i="1"/>
  <c r="BI80" i="1"/>
  <c r="BN80" i="1"/>
  <c r="BO80" i="1"/>
  <c r="Y80" i="1"/>
  <c r="AO80" i="1"/>
  <c r="AW82" i="1"/>
  <c r="AM79" i="1"/>
  <c r="AA80" i="1"/>
  <c r="BT81" i="1"/>
  <c r="X80" i="1"/>
  <c r="CF82" i="1"/>
  <c r="BX80" i="1"/>
  <c r="DL81" i="1"/>
  <c r="H80" i="1"/>
  <c r="Y82" i="1"/>
  <c r="AD82" i="1"/>
  <c r="AL81" i="1"/>
  <c r="AX81" i="1"/>
  <c r="BO82" i="1"/>
  <c r="CF79" i="1"/>
  <c r="DL80" i="1"/>
  <c r="DB81" i="1"/>
  <c r="DP79" i="1"/>
  <c r="DP81" i="1"/>
  <c r="CF81" i="1"/>
  <c r="Y79" i="1"/>
  <c r="AD80" i="1"/>
  <c r="AL79" i="1"/>
  <c r="AP82" i="1"/>
  <c r="AS80" i="1"/>
  <c r="AX80" i="1"/>
  <c r="BS81" i="1"/>
  <c r="BV81" i="1"/>
  <c r="BY80" i="1"/>
  <c r="T80" i="1"/>
  <c r="BH81" i="1"/>
  <c r="DF80" i="1"/>
  <c r="T81" i="1"/>
  <c r="BS80" i="1"/>
  <c r="CV80" i="1"/>
  <c r="CV82" i="1"/>
  <c r="CX80" i="1"/>
  <c r="CX82" i="1"/>
  <c r="CT79" i="1"/>
  <c r="CS80" i="1"/>
  <c r="CX79" i="1"/>
  <c r="CY81" i="1"/>
  <c r="BE80" i="1"/>
  <c r="DF81" i="1"/>
  <c r="F81" i="1"/>
  <c r="X81" i="1"/>
  <c r="AW80" i="1"/>
  <c r="DI81" i="1"/>
  <c r="G80" i="1"/>
  <c r="AM81" i="1"/>
  <c r="AY82" i="1"/>
  <c r="BE81" i="1"/>
  <c r="BJ79" i="1"/>
  <c r="BR81" i="1"/>
  <c r="BS82" i="1"/>
  <c r="BV79" i="1"/>
  <c r="CA81" i="1"/>
  <c r="BT80" i="1"/>
  <c r="AP81" i="1"/>
  <c r="AF80" i="1"/>
  <c r="AV81" i="1"/>
  <c r="AZ79" i="1"/>
  <c r="BT79" i="1"/>
  <c r="BA81" i="1"/>
  <c r="CM81" i="1"/>
  <c r="CT82" i="1"/>
  <c r="AR82" i="1"/>
  <c r="G82" i="1"/>
  <c r="J79" i="1"/>
  <c r="K82" i="1"/>
  <c r="Q82" i="1"/>
  <c r="V81" i="1"/>
  <c r="Z81" i="1"/>
  <c r="AG82" i="1"/>
  <c r="AH82" i="1"/>
  <c r="AI82" i="1"/>
  <c r="AM82" i="1"/>
  <c r="AO79" i="1"/>
  <c r="AS81" i="1"/>
  <c r="AU81" i="1"/>
  <c r="BG79" i="1"/>
  <c r="BQ80" i="1"/>
  <c r="BR82" i="1"/>
  <c r="BS79" i="1"/>
  <c r="BZ80" i="1"/>
  <c r="CA82" i="1"/>
  <c r="CE79" i="1"/>
  <c r="CI80" i="1"/>
  <c r="CL79" i="1"/>
  <c r="CM79" i="1"/>
  <c r="CP81" i="1"/>
  <c r="CR80" i="1"/>
  <c r="CT81" i="1"/>
  <c r="CU79" i="1"/>
  <c r="DB80" i="1"/>
  <c r="CN81" i="1"/>
  <c r="AF81" i="1"/>
  <c r="EC77" i="1"/>
  <c r="CA80" i="1"/>
  <c r="L79" i="1"/>
  <c r="R79" i="1"/>
  <c r="BK80" i="1"/>
  <c r="BR80" i="1"/>
  <c r="BZ79" i="1"/>
  <c r="CT80" i="1"/>
  <c r="R82" i="1"/>
  <c r="BT82" i="1"/>
  <c r="AZ82" i="1"/>
  <c r="BP79" i="1"/>
  <c r="AF79" i="1"/>
  <c r="AR80" i="1"/>
  <c r="AZ80" i="1"/>
  <c r="BH82" i="1"/>
  <c r="DQ81" i="1"/>
  <c r="AJ81" i="1"/>
  <c r="AW79" i="1"/>
  <c r="AO82" i="1"/>
  <c r="AS82" i="1"/>
  <c r="DJ82" i="1"/>
  <c r="G81" i="1"/>
  <c r="R80" i="1"/>
  <c r="W79" i="1"/>
  <c r="Z79" i="1"/>
  <c r="AH81" i="1"/>
  <c r="BV80" i="1"/>
  <c r="BY81" i="1"/>
  <c r="BZ81" i="1"/>
  <c r="CH80" i="1"/>
  <c r="EE77" i="1"/>
  <c r="DH80" i="1"/>
  <c r="CJ82" i="1"/>
  <c r="CW79" i="1"/>
  <c r="AV80" i="1"/>
  <c r="EA77" i="1"/>
  <c r="BG81" i="1"/>
  <c r="BN82" i="1"/>
  <c r="DG80" i="1"/>
  <c r="DQ79" i="1"/>
  <c r="DI82" i="1"/>
  <c r="M82" i="1"/>
  <c r="AK81" i="1"/>
  <c r="Z80" i="1"/>
  <c r="CB81" i="1"/>
  <c r="X82" i="1"/>
  <c r="BH80" i="1"/>
  <c r="CW80" i="1"/>
  <c r="DH81" i="1"/>
  <c r="DM80" i="1"/>
  <c r="DH82" i="1"/>
  <c r="L82" i="1"/>
  <c r="BP80" i="1"/>
  <c r="CW81" i="1"/>
  <c r="DE79" i="1"/>
  <c r="DH79" i="1"/>
  <c r="DO79" i="1"/>
  <c r="AJ80" i="1"/>
  <c r="DN79" i="1"/>
  <c r="E79" i="1"/>
  <c r="F79" i="1"/>
  <c r="M80" i="1"/>
  <c r="V80" i="1"/>
  <c r="AC79" i="1"/>
  <c r="AI79" i="1"/>
  <c r="BQ82" i="1"/>
  <c r="BR79" i="1"/>
  <c r="CH81" i="1"/>
  <c r="CR79" i="1"/>
  <c r="DB82" i="1"/>
  <c r="DF82" i="1"/>
  <c r="BN79" i="1"/>
  <c r="DW77" i="1"/>
  <c r="L80" i="1"/>
  <c r="DE81" i="1"/>
  <c r="CO81" i="1"/>
  <c r="DF79" i="1"/>
  <c r="AB81" i="1"/>
  <c r="BP82" i="1"/>
  <c r="AB79" i="1"/>
  <c r="DM82" i="1"/>
  <c r="AN80" i="1"/>
  <c r="CN82" i="1"/>
  <c r="DG81" i="1"/>
  <c r="CJ79" i="1"/>
  <c r="CR82" i="1"/>
  <c r="E82" i="1"/>
  <c r="J80" i="1"/>
  <c r="N81" i="1"/>
  <c r="Q81" i="1"/>
  <c r="V79" i="1"/>
  <c r="W82" i="1"/>
  <c r="Z82" i="1"/>
  <c r="AC80" i="1"/>
  <c r="AG81" i="1"/>
  <c r="AH80" i="1"/>
  <c r="AI81" i="1"/>
  <c r="AK79" i="1"/>
  <c r="AP80" i="1"/>
  <c r="AQ79" i="1"/>
  <c r="AU82" i="1"/>
  <c r="BF80" i="1"/>
  <c r="BG80" i="1"/>
  <c r="BQ79" i="1"/>
  <c r="BY79" i="1"/>
  <c r="CH82" i="1"/>
  <c r="CI79" i="1"/>
  <c r="CK80" i="1"/>
  <c r="CL82" i="1"/>
  <c r="DZ77" i="1"/>
  <c r="CU80" i="1"/>
  <c r="CY80" i="1"/>
  <c r="CZ82" i="1"/>
  <c r="E81" i="1"/>
  <c r="DQ80" i="1"/>
  <c r="DQ82" i="1"/>
  <c r="K81" i="1"/>
  <c r="K80" i="1"/>
  <c r="CP79" i="1"/>
  <c r="AT80" i="1"/>
  <c r="CC82" i="1"/>
  <c r="CZ79" i="1"/>
  <c r="CJ80" i="1"/>
  <c r="EB77" i="1"/>
  <c r="AQ82" i="1"/>
  <c r="S81" i="1"/>
  <c r="U81" i="1"/>
  <c r="AA79" i="1"/>
  <c r="AQ81" i="1"/>
  <c r="AT82" i="1"/>
  <c r="CK82" i="1"/>
  <c r="CZ81" i="1"/>
  <c r="CB80" i="1"/>
  <c r="DC79" i="1"/>
  <c r="L81" i="1"/>
  <c r="DV77" i="1"/>
  <c r="DN80" i="1"/>
  <c r="BL80" i="1"/>
  <c r="AN79" i="1"/>
  <c r="X79" i="1"/>
  <c r="DN81" i="1"/>
  <c r="AJ82" i="1"/>
  <c r="AN81" i="1"/>
  <c r="CS82" i="1"/>
  <c r="DE82" i="1"/>
  <c r="CC79" i="1"/>
  <c r="CO82" i="1"/>
  <c r="CB82" i="1"/>
  <c r="DO82" i="1"/>
  <c r="DJ79" i="1"/>
  <c r="AQ80" i="1"/>
  <c r="J81" i="1"/>
  <c r="N79" i="1"/>
  <c r="Q80" i="1"/>
  <c r="S79" i="1"/>
  <c r="U82" i="1"/>
  <c r="AA82" i="1"/>
  <c r="AC81" i="1"/>
  <c r="AG80" i="1"/>
  <c r="AK82" i="1"/>
  <c r="AS79" i="1"/>
  <c r="AT81" i="1"/>
  <c r="AU79" i="1"/>
  <c r="AW81" i="1"/>
  <c r="AY80" i="1"/>
  <c r="BA79" i="1"/>
  <c r="BF79" i="1"/>
  <c r="BF81" i="1"/>
  <c r="BG82" i="1"/>
  <c r="BI81" i="1"/>
  <c r="BK81" i="1"/>
  <c r="BY82" i="1"/>
  <c r="CA79" i="1"/>
  <c r="CC81" i="1"/>
  <c r="CG81" i="1"/>
  <c r="CL80" i="1"/>
  <c r="CR81" i="1"/>
  <c r="CU82" i="1"/>
  <c r="CY79" i="1"/>
  <c r="DX77" i="1"/>
  <c r="CM82" i="1"/>
  <c r="BL82" i="1"/>
  <c r="EF77" i="1"/>
  <c r="U80" i="1"/>
  <c r="BA82" i="1"/>
  <c r="BI82" i="1"/>
  <c r="BK82" i="1"/>
  <c r="CG82" i="1"/>
  <c r="BL79" i="1"/>
  <c r="DC82" i="1"/>
  <c r="CJ81" i="1"/>
  <c r="CO80" i="1"/>
  <c r="CO79" i="1"/>
  <c r="DG82" i="1"/>
  <c r="CB79" i="1"/>
  <c r="AN82" i="1"/>
  <c r="DE80" i="1"/>
  <c r="AJ79" i="1"/>
  <c r="DN82" i="1"/>
  <c r="CS79" i="1"/>
  <c r="CG80" i="1"/>
  <c r="DJ80" i="1"/>
  <c r="J82" i="1"/>
  <c r="N80" i="1"/>
  <c r="Q79" i="1"/>
  <c r="S82" i="1"/>
  <c r="U79" i="1"/>
  <c r="AA81" i="1"/>
  <c r="AG79" i="1"/>
  <c r="AT79" i="1"/>
  <c r="AU80" i="1"/>
  <c r="AY79" i="1"/>
  <c r="BA80" i="1"/>
  <c r="BE82" i="1"/>
  <c r="BF82" i="1"/>
  <c r="BI79" i="1"/>
  <c r="BK79" i="1"/>
  <c r="BV82" i="1"/>
  <c r="CC80" i="1"/>
  <c r="CG79" i="1"/>
  <c r="CK79" i="1"/>
  <c r="CL81" i="1"/>
  <c r="CS81" i="1"/>
  <c r="CU81" i="1"/>
  <c r="CY82" i="1"/>
  <c r="CZ80" i="1"/>
  <c r="CM80" i="1"/>
  <c r="DO81" i="1"/>
  <c r="C13" i="6" l="1"/>
  <c r="EB80" i="1"/>
  <c r="B13" i="6"/>
  <c r="EB79" i="1"/>
  <c r="EK10" i="1"/>
  <c r="EK7" i="1"/>
  <c r="EL7" i="1"/>
  <c r="EL10" i="1"/>
  <c r="EK5" i="1"/>
  <c r="EK21" i="1"/>
  <c r="EL21" i="1"/>
  <c r="EK4" i="1"/>
  <c r="EK6" i="1"/>
  <c r="EK8" i="1"/>
  <c r="EL4" i="1"/>
  <c r="EK3" i="1"/>
  <c r="EK9" i="1"/>
  <c r="EL9" i="1"/>
  <c r="EL3" i="1"/>
  <c r="EI77" i="1"/>
  <c r="EN9" i="1"/>
  <c r="EO8" i="1"/>
  <c r="EM8" i="1"/>
  <c r="EM7" i="1"/>
  <c r="EO7" i="1"/>
  <c r="EM6" i="1"/>
  <c r="EO6" i="1"/>
  <c r="EO5" i="1"/>
  <c r="EM5" i="1"/>
  <c r="EM4" i="1"/>
  <c r="EH77" i="1"/>
  <c r="EM3" i="1"/>
  <c r="EJ77" i="1"/>
  <c r="EC80" i="1" l="1"/>
  <c r="C16" i="6" s="1"/>
  <c r="EA80" i="1"/>
  <c r="EC79" i="1"/>
  <c r="B16" i="6" s="1"/>
  <c r="EA79" i="1"/>
  <c r="EL77" i="1"/>
  <c r="EK77" i="1"/>
</calcChain>
</file>

<file path=xl/sharedStrings.xml><?xml version="1.0" encoding="utf-8"?>
<sst xmlns="http://schemas.openxmlformats.org/spreadsheetml/2006/main" count="458" uniqueCount="175">
  <si>
    <t>Name</t>
  </si>
  <si>
    <t>Av GCSE</t>
  </si>
  <si>
    <t>Art</t>
  </si>
  <si>
    <t>Business</t>
  </si>
  <si>
    <t>Chemistry</t>
  </si>
  <si>
    <t>ICT</t>
  </si>
  <si>
    <t>Further Maths</t>
  </si>
  <si>
    <t>German</t>
  </si>
  <si>
    <t>Geography</t>
  </si>
  <si>
    <t>Physics</t>
  </si>
  <si>
    <t xml:space="preserve">Total Points </t>
  </si>
  <si>
    <t>Sex</t>
  </si>
  <si>
    <t>Media</t>
  </si>
  <si>
    <t>No of A</t>
  </si>
  <si>
    <t>No of AS</t>
  </si>
  <si>
    <t>Surname</t>
  </si>
  <si>
    <t>Drama</t>
  </si>
  <si>
    <t>English Lang</t>
  </si>
  <si>
    <t>English Lit</t>
  </si>
  <si>
    <t>Law</t>
  </si>
  <si>
    <t>Music</t>
  </si>
  <si>
    <t>Sociology</t>
  </si>
  <si>
    <t>Spanish</t>
  </si>
  <si>
    <t>No Cand</t>
  </si>
  <si>
    <t>Total Points</t>
  </si>
  <si>
    <t>No A-B</t>
  </si>
  <si>
    <t>No A-E</t>
  </si>
  <si>
    <t>French</t>
  </si>
  <si>
    <t>Dance</t>
  </si>
  <si>
    <t>Critical Thinking</t>
  </si>
  <si>
    <t>Economics</t>
  </si>
  <si>
    <t>HSC SA</t>
  </si>
  <si>
    <t>HSC DA</t>
  </si>
  <si>
    <t>Music Tech</t>
  </si>
  <si>
    <t>Psychology</t>
  </si>
  <si>
    <t>RS</t>
  </si>
  <si>
    <t>GS</t>
  </si>
  <si>
    <t>KS Communication</t>
  </si>
  <si>
    <t>KS Literacy</t>
  </si>
  <si>
    <t>KS Numeracy</t>
  </si>
  <si>
    <t>No of KS</t>
  </si>
  <si>
    <t>AS Level</t>
  </si>
  <si>
    <t>A Level</t>
  </si>
  <si>
    <t>Biology</t>
  </si>
  <si>
    <t>Business Applied</t>
  </si>
  <si>
    <t>Computing</t>
  </si>
  <si>
    <t>DT Graphics</t>
  </si>
  <si>
    <t>DT Product</t>
  </si>
  <si>
    <t>Env Stu</t>
  </si>
  <si>
    <t>Food Tech</t>
  </si>
  <si>
    <t>Gov &amp; Pol</t>
  </si>
  <si>
    <t>History</t>
  </si>
  <si>
    <t>Leisure Studies</t>
  </si>
  <si>
    <t>Maths</t>
  </si>
  <si>
    <t>Media Studies</t>
  </si>
  <si>
    <t>Photography</t>
  </si>
  <si>
    <t>PE</t>
  </si>
  <si>
    <t>Science Applied SA</t>
  </si>
  <si>
    <t>Science Applied DA</t>
  </si>
  <si>
    <t>Film St</t>
  </si>
  <si>
    <t>Textiles</t>
  </si>
  <si>
    <t>ICT Applied SA</t>
  </si>
  <si>
    <t>ICT Applied DA</t>
  </si>
  <si>
    <t>Acting</t>
  </si>
  <si>
    <t>Costume</t>
  </si>
  <si>
    <t>Theatre</t>
  </si>
  <si>
    <t>Sport</t>
  </si>
  <si>
    <t>X</t>
  </si>
  <si>
    <t>Y</t>
  </si>
  <si>
    <t>Z</t>
  </si>
  <si>
    <t>Engineering</t>
  </si>
  <si>
    <t>FSM</t>
  </si>
  <si>
    <t>Free Standing Maths</t>
  </si>
  <si>
    <t>Statistics</t>
  </si>
  <si>
    <t>Calculus</t>
  </si>
  <si>
    <t>AEA</t>
  </si>
  <si>
    <t>Extended Project</t>
  </si>
  <si>
    <t>POINT SCORE</t>
  </si>
  <si>
    <t>NUMBER OF STUDENTS</t>
  </si>
  <si>
    <t>AVERAGE POINT SCORE</t>
  </si>
  <si>
    <t>% PASS RATE</t>
  </si>
  <si>
    <t>% A*/B</t>
  </si>
  <si>
    <t>A*/B</t>
  </si>
  <si>
    <t>A*/E</t>
  </si>
  <si>
    <t>EPQ</t>
  </si>
  <si>
    <t>% A*/C</t>
  </si>
  <si>
    <t>A*/C</t>
  </si>
  <si>
    <t>A*</t>
  </si>
  <si>
    <t>A</t>
  </si>
  <si>
    <t>B</t>
  </si>
  <si>
    <t>C</t>
  </si>
  <si>
    <t>D</t>
  </si>
  <si>
    <t>E</t>
  </si>
  <si>
    <t>AA</t>
  </si>
  <si>
    <t>AB</t>
  </si>
  <si>
    <t>BB</t>
  </si>
  <si>
    <t>BC</t>
  </si>
  <si>
    <t>CC</t>
  </si>
  <si>
    <t>CD</t>
  </si>
  <si>
    <t>DD</t>
  </si>
  <si>
    <t>DE</t>
  </si>
  <si>
    <t>EE</t>
  </si>
  <si>
    <t>M</t>
  </si>
  <si>
    <t>P</t>
  </si>
  <si>
    <t>DM</t>
  </si>
  <si>
    <t>MM</t>
  </si>
  <si>
    <t>MP</t>
  </si>
  <si>
    <t>PP</t>
  </si>
  <si>
    <t>DDD</t>
  </si>
  <si>
    <t>DDM</t>
  </si>
  <si>
    <t>DMM</t>
  </si>
  <si>
    <t>MMM</t>
  </si>
  <si>
    <t>MMP</t>
  </si>
  <si>
    <t>MPP</t>
  </si>
  <si>
    <t>PPP</t>
  </si>
  <si>
    <t>U</t>
  </si>
  <si>
    <t>F</t>
  </si>
  <si>
    <t>Free St Maths</t>
  </si>
  <si>
    <t>L3 Key Skills</t>
  </si>
  <si>
    <t>OCR Nat Cert/BTEC Subs Dip</t>
  </si>
  <si>
    <t>D*D*</t>
  </si>
  <si>
    <t>D*D</t>
  </si>
  <si>
    <t>D*D*D*</t>
  </si>
  <si>
    <t xml:space="preserve">D*D*D </t>
  </si>
  <si>
    <t>D*DD</t>
  </si>
  <si>
    <t>Specialist Diplomas PL</t>
  </si>
  <si>
    <t>N</t>
  </si>
  <si>
    <t>OCR National Diploma</t>
  </si>
  <si>
    <t>OCR Extended Dip</t>
  </si>
  <si>
    <t>All bits of Dip?</t>
  </si>
  <si>
    <t>BTEC Extended Dip</t>
  </si>
  <si>
    <t>BTEC Diploma</t>
  </si>
  <si>
    <t>BTEC Extended Diploma</t>
  </si>
  <si>
    <t>OCR Extended Diploma</t>
  </si>
  <si>
    <t>Full Diploma Y/N?</t>
  </si>
  <si>
    <t>Cand must have: PL, 1 Alevel, Funct Skills (L2 in all of Eng, maths and ICT), EP and completed work exp for YES here</t>
  </si>
  <si>
    <t>No of BTEC / OCR Cert</t>
  </si>
  <si>
    <t>No of BTEC / OCR Dip</t>
  </si>
  <si>
    <t>No of BTEC / OCR Ex Dip</t>
  </si>
  <si>
    <t>PL</t>
  </si>
  <si>
    <t>Alevel</t>
  </si>
  <si>
    <t>Double Applied A Levels</t>
  </si>
  <si>
    <t>BTEC Nat Dip</t>
  </si>
  <si>
    <t>Advanced Extention Awards</t>
  </si>
  <si>
    <t>L3 Key  Skills</t>
  </si>
  <si>
    <t>Principle Learning</t>
  </si>
  <si>
    <t>OCR Nat Dip</t>
  </si>
  <si>
    <t>http://www.edexcel.com/i-am-a/student/results/Pages/BTEC-equivalence.aspx</t>
  </si>
  <si>
    <t>D*</t>
  </si>
  <si>
    <t>Total Programme Size</t>
  </si>
  <si>
    <t>Total Academic Size</t>
  </si>
  <si>
    <t>FTE Academic</t>
  </si>
  <si>
    <t>ppe academic</t>
  </si>
  <si>
    <t>ppe Academic</t>
  </si>
  <si>
    <t>Total Points Academic</t>
  </si>
  <si>
    <t>ppe all</t>
  </si>
  <si>
    <t>Total Points Applied General</t>
  </si>
  <si>
    <t>Total Aplied General Size</t>
  </si>
  <si>
    <t>FTE Applied General</t>
  </si>
  <si>
    <t>ppe Applied General</t>
  </si>
  <si>
    <t>ppe applied general</t>
  </si>
  <si>
    <t>A LEVEL</t>
  </si>
  <si>
    <t>Number of grades</t>
  </si>
  <si>
    <t>Academic</t>
  </si>
  <si>
    <t>Applied General</t>
  </si>
  <si>
    <t>Points Per Entry</t>
  </si>
  <si>
    <t># Candidates</t>
  </si>
  <si>
    <t>IB Diploma</t>
  </si>
  <si>
    <t>a</t>
  </si>
  <si>
    <t>c</t>
  </si>
  <si>
    <t>d</t>
  </si>
  <si>
    <t>No of Ext Project</t>
  </si>
  <si>
    <t>Entries</t>
  </si>
  <si>
    <t>PPE</t>
  </si>
  <si>
    <t>Total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</si>
</sst>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2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0" fillId="5" borderId="1" xfId="0" applyFill="1" applyBorder="1"/>
    <xf numFmtId="2" fontId="3" fillId="6" borderId="1" xfId="0" applyNumberFormat="1" applyFont="1" applyFill="1" applyBorder="1" applyAlignment="1">
      <alignment horizontal="left"/>
    </xf>
    <xf numFmtId="0" fontId="0" fillId="7" borderId="1" xfId="0" applyFill="1" applyBorder="1"/>
    <xf numFmtId="2" fontId="3" fillId="8" borderId="1" xfId="0" applyNumberFormat="1" applyFont="1" applyFill="1" applyBorder="1" applyAlignment="1">
      <alignment horizontal="left"/>
    </xf>
    <xf numFmtId="0" fontId="0" fillId="9" borderId="1" xfId="0" applyFill="1" applyBorder="1"/>
    <xf numFmtId="2" fontId="3" fillId="10" borderId="1" xfId="0" applyNumberFormat="1" applyFont="1" applyFill="1" applyBorder="1" applyAlignment="1">
      <alignment horizontal="left"/>
    </xf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2" fontId="3" fillId="0" borderId="1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7" borderId="2" xfId="0" applyFill="1" applyBorder="1"/>
    <xf numFmtId="0" fontId="0" fillId="9" borderId="2" xfId="0" applyFill="1" applyBorder="1"/>
    <xf numFmtId="2" fontId="3" fillId="10" borderId="2" xfId="0" applyNumberFormat="1" applyFont="1" applyFill="1" applyBorder="1" applyAlignment="1">
      <alignment horizontal="left"/>
    </xf>
    <xf numFmtId="0" fontId="0" fillId="11" borderId="2" xfId="0" applyFill="1" applyBorder="1"/>
    <xf numFmtId="0" fontId="0" fillId="12" borderId="2" xfId="0" applyFill="1" applyBorder="1"/>
    <xf numFmtId="0" fontId="0" fillId="13" borderId="2" xfId="0" applyFill="1" applyBorder="1"/>
    <xf numFmtId="2" fontId="3" fillId="0" borderId="3" xfId="0" applyNumberFormat="1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left"/>
    </xf>
    <xf numFmtId="2" fontId="3" fillId="4" borderId="4" xfId="0" applyNumberFormat="1" applyFont="1" applyFill="1" applyBorder="1" applyAlignment="1">
      <alignment horizontal="left"/>
    </xf>
    <xf numFmtId="2" fontId="3" fillId="10" borderId="4" xfId="0" applyNumberFormat="1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left"/>
    </xf>
    <xf numFmtId="2" fontId="3" fillId="14" borderId="1" xfId="0" applyNumberFormat="1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left"/>
    </xf>
    <xf numFmtId="2" fontId="3" fillId="16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 vertical="center" textRotation="180"/>
    </xf>
    <xf numFmtId="2" fontId="3" fillId="3" borderId="1" xfId="0" applyNumberFormat="1" applyFont="1" applyFill="1" applyBorder="1" applyAlignment="1">
      <alignment horizontal="center" vertical="center" textRotation="180"/>
    </xf>
    <xf numFmtId="2" fontId="3" fillId="4" borderId="1" xfId="0" applyNumberFormat="1" applyFont="1" applyFill="1" applyBorder="1" applyAlignment="1">
      <alignment horizontal="center" vertical="center" textRotation="180"/>
    </xf>
    <xf numFmtId="2" fontId="3" fillId="6" borderId="1" xfId="0" applyNumberFormat="1" applyFont="1" applyFill="1" applyBorder="1" applyAlignment="1">
      <alignment horizontal="center" vertical="center" textRotation="180"/>
    </xf>
    <xf numFmtId="2" fontId="3" fillId="8" borderId="1" xfId="0" applyNumberFormat="1" applyFont="1" applyFill="1" applyBorder="1" applyAlignment="1">
      <alignment horizontal="center" vertical="center" textRotation="180"/>
    </xf>
    <xf numFmtId="0" fontId="2" fillId="9" borderId="1" xfId="0" applyFont="1" applyFill="1" applyBorder="1" applyAlignment="1">
      <alignment horizontal="center" vertical="center" textRotation="180"/>
    </xf>
    <xf numFmtId="2" fontId="3" fillId="10" borderId="1" xfId="0" applyNumberFormat="1" applyFont="1" applyFill="1" applyBorder="1" applyAlignment="1">
      <alignment horizontal="center" vertical="center" textRotation="180"/>
    </xf>
    <xf numFmtId="0" fontId="2" fillId="11" borderId="1" xfId="0" applyFont="1" applyFill="1" applyBorder="1" applyAlignment="1">
      <alignment horizontal="center" vertical="center" textRotation="180"/>
    </xf>
    <xf numFmtId="0" fontId="2" fillId="12" borderId="1" xfId="0" applyFont="1" applyFill="1" applyBorder="1" applyAlignment="1">
      <alignment horizontal="center" vertical="center" textRotation="180"/>
    </xf>
    <xf numFmtId="2" fontId="3" fillId="0" borderId="4" xfId="0" applyNumberFormat="1" applyFont="1" applyFill="1" applyBorder="1" applyAlignment="1">
      <alignment horizontal="center" vertical="center" textRotation="180"/>
    </xf>
    <xf numFmtId="0" fontId="0" fillId="0" borderId="2" xfId="0" applyFill="1" applyBorder="1"/>
    <xf numFmtId="0" fontId="0" fillId="0" borderId="1" xfId="0" applyFill="1" applyBorder="1"/>
    <xf numFmtId="0" fontId="1" fillId="17" borderId="0" xfId="0" applyFont="1" applyFill="1"/>
    <xf numFmtId="0" fontId="2" fillId="0" borderId="1" xfId="0" applyFont="1" applyFill="1" applyBorder="1" applyAlignment="1">
      <alignment horizontal="center" vertical="center" textRotation="180"/>
    </xf>
    <xf numFmtId="164" fontId="3" fillId="0" borderId="1" xfId="0" applyNumberFormat="1" applyFont="1" applyFill="1" applyBorder="1" applyAlignment="1">
      <alignment horizontal="left"/>
    </xf>
    <xf numFmtId="0" fontId="0" fillId="0" borderId="6" xfId="0" applyFill="1" applyBorder="1" applyAlignment="1"/>
    <xf numFmtId="2" fontId="3" fillId="0" borderId="0" xfId="0" applyNumberFormat="1" applyFont="1" applyFill="1" applyAlignment="1">
      <alignment horizontal="left" textRotation="180"/>
    </xf>
    <xf numFmtId="2" fontId="3" fillId="0" borderId="0" xfId="0" applyNumberFormat="1" applyFont="1" applyFill="1" applyAlignment="1">
      <alignment horizontal="center" vertical="center" textRotation="180"/>
    </xf>
    <xf numFmtId="0" fontId="0" fillId="18" borderId="0" xfId="0" applyFill="1"/>
    <xf numFmtId="1" fontId="3" fillId="0" borderId="2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/>
    <xf numFmtId="2" fontId="3" fillId="0" borderId="0" xfId="0" applyNumberFormat="1" applyFont="1" applyFill="1" applyAlignment="1"/>
    <xf numFmtId="2" fontId="3" fillId="3" borderId="4" xfId="0" applyNumberFormat="1" applyFont="1" applyFill="1" applyBorder="1" applyAlignment="1">
      <alignment horizontal="left"/>
    </xf>
    <xf numFmtId="2" fontId="3" fillId="6" borderId="4" xfId="0" applyNumberFormat="1" applyFont="1" applyFill="1" applyBorder="1" applyAlignment="1">
      <alignment horizontal="left"/>
    </xf>
    <xf numFmtId="2" fontId="3" fillId="8" borderId="4" xfId="0" applyNumberFormat="1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left"/>
    </xf>
    <xf numFmtId="2" fontId="3" fillId="14" borderId="4" xfId="0" applyNumberFormat="1" applyFont="1" applyFill="1" applyBorder="1" applyAlignment="1">
      <alignment horizontal="left"/>
    </xf>
    <xf numFmtId="2" fontId="3" fillId="15" borderId="4" xfId="0" applyNumberFormat="1" applyFont="1" applyFill="1" applyBorder="1" applyAlignment="1">
      <alignment horizontal="left"/>
    </xf>
    <xf numFmtId="2" fontId="3" fillId="16" borderId="4" xfId="0" applyNumberFormat="1" applyFont="1" applyFill="1" applyBorder="1" applyAlignment="1">
      <alignment horizontal="left"/>
    </xf>
    <xf numFmtId="2" fontId="3" fillId="0" borderId="4" xfId="0" applyNumberFormat="1" applyFont="1" applyFill="1" applyBorder="1" applyAlignment="1"/>
    <xf numFmtId="0" fontId="4" fillId="0" borderId="0" xfId="1" applyAlignment="1" applyProtection="1"/>
    <xf numFmtId="0" fontId="5" fillId="0" borderId="0" xfId="0" applyFont="1"/>
    <xf numFmtId="0" fontId="0" fillId="19" borderId="0" xfId="0" applyFill="1"/>
    <xf numFmtId="0" fontId="5" fillId="19" borderId="0" xfId="0" applyFont="1" applyFill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" fontId="3" fillId="20" borderId="8" xfId="0" applyNumberFormat="1" applyFont="1" applyFill="1" applyBorder="1" applyAlignment="1">
      <alignment horizontal="left"/>
    </xf>
    <xf numFmtId="1" fontId="3" fillId="20" borderId="9" xfId="0" applyNumberFormat="1" applyFont="1" applyFill="1" applyBorder="1" applyAlignment="1">
      <alignment horizontal="left"/>
    </xf>
    <xf numFmtId="1" fontId="3" fillId="20" borderId="10" xfId="0" applyNumberFormat="1" applyFont="1" applyFill="1" applyBorder="1" applyAlignment="1">
      <alignment horizontal="left"/>
    </xf>
    <xf numFmtId="1" fontId="3" fillId="20" borderId="11" xfId="0" applyNumberFormat="1" applyFont="1" applyFill="1" applyBorder="1" applyAlignment="1">
      <alignment horizontal="left"/>
    </xf>
    <xf numFmtId="1" fontId="3" fillId="20" borderId="1" xfId="0" applyNumberFormat="1" applyFont="1" applyFill="1" applyBorder="1" applyAlignment="1">
      <alignment horizontal="left"/>
    </xf>
    <xf numFmtId="1" fontId="3" fillId="20" borderId="12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2" fontId="3" fillId="0" borderId="0" xfId="0" applyNumberFormat="1" applyFont="1" applyFill="1" applyAlignment="1" applyProtection="1">
      <alignment horizontal="left"/>
      <protection locked="0"/>
    </xf>
    <xf numFmtId="2" fontId="3" fillId="10" borderId="1" xfId="0" applyNumberFormat="1" applyFont="1" applyFill="1" applyBorder="1" applyAlignment="1" applyProtection="1">
      <alignment horizontal="left"/>
      <protection locked="0"/>
    </xf>
    <xf numFmtId="0" fontId="0" fillId="13" borderId="1" xfId="0" applyFill="1" applyBorder="1" applyProtection="1">
      <protection locked="0"/>
    </xf>
    <xf numFmtId="2" fontId="3" fillId="0" borderId="3" xfId="0" applyNumberFormat="1" applyFont="1" applyFill="1" applyBorder="1" applyAlignment="1" applyProtection="1">
      <alignment horizontal="left"/>
      <protection locked="0"/>
    </xf>
    <xf numFmtId="0" fontId="0" fillId="13" borderId="4" xfId="0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left"/>
      <protection locked="0"/>
    </xf>
    <xf numFmtId="2" fontId="3" fillId="3" borderId="2" xfId="0" applyNumberFormat="1" applyFont="1" applyFill="1" applyBorder="1" applyAlignment="1" applyProtection="1">
      <alignment horizontal="left"/>
      <protection locked="0"/>
    </xf>
    <xf numFmtId="2" fontId="3" fillId="4" borderId="2" xfId="0" applyNumberFormat="1" applyFont="1" applyFill="1" applyBorder="1" applyAlignment="1" applyProtection="1">
      <alignment horizontal="left"/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left"/>
      <protection locked="0"/>
    </xf>
    <xf numFmtId="2" fontId="3" fillId="10" borderId="2" xfId="0" applyNumberFormat="1" applyFont="1" applyFill="1" applyBorder="1" applyAlignment="1" applyProtection="1">
      <alignment horizontal="left"/>
      <protection locked="0"/>
    </xf>
    <xf numFmtId="0" fontId="0" fillId="11" borderId="2" xfId="0" applyFill="1" applyBorder="1" applyProtection="1">
      <protection locked="0"/>
    </xf>
    <xf numFmtId="0" fontId="0" fillId="12" borderId="2" xfId="0" applyFill="1" applyBorder="1" applyProtection="1">
      <protection locked="0"/>
    </xf>
    <xf numFmtId="0" fontId="0" fillId="13" borderId="2" xfId="0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2" fontId="3" fillId="4" borderId="1" xfId="0" applyNumberFormat="1" applyFont="1" applyFill="1" applyBorder="1" applyAlignment="1" applyProtection="1">
      <alignment horizontal="left"/>
      <protection locked="0"/>
    </xf>
    <xf numFmtId="0" fontId="0" fillId="5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left"/>
      <protection locked="0"/>
    </xf>
    <xf numFmtId="2" fontId="3" fillId="4" borderId="4" xfId="0" applyNumberFormat="1" applyFont="1" applyFill="1" applyBorder="1" applyAlignment="1" applyProtection="1">
      <alignment horizontal="left"/>
      <protection locked="0"/>
    </xf>
    <xf numFmtId="0" fontId="0" fillId="5" borderId="4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9" borderId="4" xfId="0" applyFill="1" applyBorder="1" applyProtection="1">
      <protection locked="0"/>
    </xf>
    <xf numFmtId="2" fontId="3" fillId="10" borderId="4" xfId="0" applyNumberFormat="1" applyFont="1" applyFill="1" applyBorder="1" applyAlignment="1" applyProtection="1">
      <alignment horizontal="left"/>
      <protection locked="0"/>
    </xf>
    <xf numFmtId="0" fontId="0" fillId="11" borderId="4" xfId="0" applyFill="1" applyBorder="1" applyProtection="1">
      <protection locked="0"/>
    </xf>
    <xf numFmtId="0" fontId="0" fillId="12" borderId="4" xfId="0" applyFill="1" applyBorder="1" applyProtection="1">
      <protection locked="0"/>
    </xf>
    <xf numFmtId="2" fontId="3" fillId="0" borderId="0" xfId="0" applyNumberFormat="1" applyFont="1" applyFill="1" applyAlignment="1" applyProtection="1">
      <alignment horizontal="left"/>
    </xf>
    <xf numFmtId="2" fontId="3" fillId="10" borderId="1" xfId="0" applyNumberFormat="1" applyFont="1" applyFill="1" applyBorder="1" applyAlignment="1" applyProtection="1">
      <alignment horizontal="left"/>
    </xf>
    <xf numFmtId="0" fontId="0" fillId="13" borderId="1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left"/>
    </xf>
    <xf numFmtId="2" fontId="3" fillId="2" borderId="4" xfId="0" applyNumberFormat="1" applyFont="1" applyFill="1" applyBorder="1" applyAlignment="1" applyProtection="1">
      <alignment vertical="center" textRotation="180"/>
    </xf>
    <xf numFmtId="2" fontId="3" fillId="3" borderId="4" xfId="0" applyNumberFormat="1" applyFont="1" applyFill="1" applyBorder="1" applyAlignment="1" applyProtection="1">
      <alignment vertical="center" textRotation="180"/>
    </xf>
    <xf numFmtId="2" fontId="3" fillId="4" borderId="4" xfId="0" applyNumberFormat="1" applyFont="1" applyFill="1" applyBorder="1" applyAlignment="1" applyProtection="1">
      <alignment vertical="center" textRotation="180"/>
    </xf>
    <xf numFmtId="2" fontId="3" fillId="6" borderId="4" xfId="0" applyNumberFormat="1" applyFont="1" applyFill="1" applyBorder="1" applyAlignment="1" applyProtection="1">
      <alignment vertical="center" textRotation="180"/>
    </xf>
    <xf numFmtId="2" fontId="3" fillId="8" borderId="4" xfId="0" applyNumberFormat="1" applyFont="1" applyFill="1" applyBorder="1" applyAlignment="1" applyProtection="1">
      <alignment horizontal="center" vertical="center" textRotation="180"/>
    </xf>
    <xf numFmtId="2" fontId="3" fillId="0" borderId="4" xfId="0" applyNumberFormat="1" applyFont="1" applyFill="1" applyBorder="1" applyAlignment="1" applyProtection="1">
      <alignment horizontal="center" vertical="center" textRotation="180"/>
    </xf>
    <xf numFmtId="0" fontId="2" fillId="9" borderId="4" xfId="0" applyFont="1" applyFill="1" applyBorder="1" applyAlignment="1" applyProtection="1">
      <alignment horizontal="center" vertical="center" textRotation="180"/>
    </xf>
    <xf numFmtId="0" fontId="2" fillId="0" borderId="1" xfId="0" applyFont="1" applyFill="1" applyBorder="1" applyAlignment="1" applyProtection="1">
      <alignment horizontal="center" vertical="center" textRotation="180"/>
    </xf>
    <xf numFmtId="2" fontId="3" fillId="10" borderId="4" xfId="0" applyNumberFormat="1" applyFont="1" applyFill="1" applyBorder="1" applyAlignment="1" applyProtection="1">
      <alignment horizontal="center" vertical="center" textRotation="180"/>
    </xf>
    <xf numFmtId="0" fontId="2" fillId="11" borderId="4" xfId="0" applyFont="1" applyFill="1" applyBorder="1" applyAlignment="1" applyProtection="1">
      <alignment horizontal="center" vertical="center" textRotation="180"/>
    </xf>
    <xf numFmtId="0" fontId="2" fillId="12" borderId="4" xfId="0" applyFont="1" applyFill="1" applyBorder="1" applyAlignment="1" applyProtection="1">
      <alignment horizontal="center" vertical="center" textRotation="180"/>
    </xf>
    <xf numFmtId="0" fontId="0" fillId="13" borderId="4" xfId="0" applyFill="1" applyBorder="1" applyProtection="1"/>
    <xf numFmtId="2" fontId="3" fillId="0" borderId="3" xfId="0" applyNumberFormat="1" applyFont="1" applyFill="1" applyBorder="1" applyAlignment="1" applyProtection="1">
      <alignment horizontal="left" wrapText="1"/>
    </xf>
    <xf numFmtId="2" fontId="3" fillId="2" borderId="2" xfId="0" applyNumberFormat="1" applyFont="1" applyFill="1" applyBorder="1" applyAlignment="1" applyProtection="1">
      <alignment horizontal="left"/>
    </xf>
    <xf numFmtId="2" fontId="3" fillId="3" borderId="2" xfId="0" applyNumberFormat="1" applyFont="1" applyFill="1" applyBorder="1" applyAlignment="1" applyProtection="1">
      <alignment horizontal="left"/>
    </xf>
    <xf numFmtId="2" fontId="3" fillId="4" borderId="2" xfId="0" applyNumberFormat="1" applyFont="1" applyFill="1" applyBorder="1" applyAlignment="1" applyProtection="1">
      <alignment horizontal="left"/>
    </xf>
    <xf numFmtId="0" fontId="0" fillId="5" borderId="2" xfId="0" applyFill="1" applyBorder="1" applyProtection="1"/>
    <xf numFmtId="0" fontId="0" fillId="7" borderId="2" xfId="0" applyFill="1" applyBorder="1" applyProtection="1"/>
    <xf numFmtId="0" fontId="0" fillId="0" borderId="2" xfId="0" applyFill="1" applyBorder="1" applyProtection="1"/>
    <xf numFmtId="0" fontId="0" fillId="9" borderId="2" xfId="0" applyFill="1" applyBorder="1" applyProtection="1"/>
    <xf numFmtId="2" fontId="3" fillId="10" borderId="2" xfId="0" applyNumberFormat="1" applyFont="1" applyFill="1" applyBorder="1" applyAlignment="1" applyProtection="1">
      <alignment horizontal="left"/>
    </xf>
    <xf numFmtId="0" fontId="0" fillId="11" borderId="2" xfId="0" applyFill="1" applyBorder="1" applyProtection="1"/>
    <xf numFmtId="0" fontId="0" fillId="12" borderId="2" xfId="0" applyFill="1" applyBorder="1" applyProtection="1"/>
    <xf numFmtId="0" fontId="0" fillId="13" borderId="2" xfId="0" applyFill="1" applyBorder="1" applyProtection="1"/>
    <xf numFmtId="2" fontId="3" fillId="2" borderId="1" xfId="0" applyNumberFormat="1" applyFont="1" applyFill="1" applyBorder="1" applyAlignment="1" applyProtection="1">
      <alignment horizontal="left"/>
    </xf>
    <xf numFmtId="2" fontId="3" fillId="3" borderId="1" xfId="0" applyNumberFormat="1" applyFont="1" applyFill="1" applyBorder="1" applyAlignment="1" applyProtection="1">
      <alignment horizontal="left"/>
    </xf>
    <xf numFmtId="2" fontId="3" fillId="4" borderId="1" xfId="0" applyNumberFormat="1" applyFont="1" applyFill="1" applyBorder="1" applyAlignment="1" applyProtection="1">
      <alignment horizontal="left"/>
    </xf>
    <xf numFmtId="0" fontId="0" fillId="5" borderId="1" xfId="0" applyFill="1" applyBorder="1" applyProtection="1"/>
    <xf numFmtId="0" fontId="0" fillId="7" borderId="1" xfId="0" applyFill="1" applyBorder="1" applyProtection="1"/>
    <xf numFmtId="0" fontId="0" fillId="0" borderId="1" xfId="0" applyFill="1" applyBorder="1" applyProtection="1"/>
    <xf numFmtId="0" fontId="0" fillId="9" borderId="1" xfId="0" applyFill="1" applyBorder="1" applyProtection="1"/>
    <xf numFmtId="0" fontId="0" fillId="11" borderId="1" xfId="0" applyFill="1" applyBorder="1" applyProtection="1"/>
    <xf numFmtId="0" fontId="0" fillId="12" borderId="1" xfId="0" applyFill="1" applyBorder="1" applyProtection="1"/>
    <xf numFmtId="2" fontId="3" fillId="6" borderId="2" xfId="0" applyNumberFormat="1" applyFont="1" applyFill="1" applyBorder="1" applyAlignment="1" applyProtection="1">
      <alignment horizontal="left"/>
    </xf>
    <xf numFmtId="2" fontId="3" fillId="6" borderId="1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0" borderId="0" xfId="0" applyFont="1" applyProtection="1"/>
    <xf numFmtId="1" fontId="3" fillId="20" borderId="13" xfId="0" applyNumberFormat="1" applyFont="1" applyFill="1" applyBorder="1" applyAlignment="1">
      <alignment horizontal="left"/>
    </xf>
    <xf numFmtId="1" fontId="3" fillId="20" borderId="7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3" fillId="20" borderId="14" xfId="0" applyNumberFormat="1" applyFont="1" applyFill="1" applyBorder="1" applyAlignment="1">
      <alignment horizontal="left"/>
    </xf>
    <xf numFmtId="1" fontId="3" fillId="20" borderId="6" xfId="0" applyNumberFormat="1" applyFont="1" applyFill="1" applyBorder="1" applyAlignment="1">
      <alignment horizontal="left"/>
    </xf>
    <xf numFmtId="0" fontId="0" fillId="11" borderId="6" xfId="0" applyFill="1" applyBorder="1" applyAlignment="1" applyProtection="1">
      <alignment horizontal="center"/>
    </xf>
    <xf numFmtId="0" fontId="0" fillId="11" borderId="7" xfId="0" applyFill="1" applyBorder="1" applyAlignment="1" applyProtection="1">
      <alignment horizontal="center"/>
    </xf>
    <xf numFmtId="0" fontId="0" fillId="12" borderId="6" xfId="0" applyFill="1" applyBorder="1" applyAlignment="1" applyProtection="1">
      <alignment horizontal="center"/>
    </xf>
    <xf numFmtId="0" fontId="0" fillId="12" borderId="5" xfId="0" applyFill="1" applyBorder="1" applyAlignment="1" applyProtection="1">
      <alignment horizontal="center"/>
    </xf>
    <xf numFmtId="0" fontId="0" fillId="12" borderId="7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2" fontId="3" fillId="2" borderId="5" xfId="0" applyNumberFormat="1" applyFont="1" applyFill="1" applyBorder="1" applyAlignment="1" applyProtection="1">
      <alignment horizontal="center"/>
    </xf>
    <xf numFmtId="2" fontId="3" fillId="2" borderId="7" xfId="0" applyNumberFormat="1" applyFont="1" applyFill="1" applyBorder="1" applyAlignment="1" applyProtection="1">
      <alignment horizontal="center"/>
    </xf>
    <xf numFmtId="2" fontId="3" fillId="3" borderId="6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2" fontId="3" fillId="3" borderId="7" xfId="0" applyNumberFormat="1" applyFont="1" applyFill="1" applyBorder="1" applyAlignment="1" applyProtection="1">
      <alignment horizontal="center"/>
    </xf>
    <xf numFmtId="2" fontId="3" fillId="4" borderId="6" xfId="0" applyNumberFormat="1" applyFont="1" applyFill="1" applyBorder="1" applyAlignment="1" applyProtection="1">
      <alignment horizontal="center"/>
    </xf>
    <xf numFmtId="2" fontId="3" fillId="4" borderId="5" xfId="0" applyNumberFormat="1" applyFont="1" applyFill="1" applyBorder="1" applyAlignment="1" applyProtection="1">
      <alignment horizontal="center"/>
    </xf>
    <xf numFmtId="2" fontId="3" fillId="4" borderId="7" xfId="0" applyNumberFormat="1" applyFont="1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3</xdr:row>
      <xdr:rowOff>57150</xdr:rowOff>
    </xdr:from>
    <xdr:to>
      <xdr:col>7</xdr:col>
      <xdr:colOff>152400</xdr:colOff>
      <xdr:row>16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05175" y="542925"/>
          <a:ext cx="3124200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sheet will populate from the entries</a:t>
          </a:r>
          <a:r>
            <a:rPr lang="en-GB" sz="1100" baseline="0"/>
            <a:t> on the 'Grade' tab.</a:t>
          </a:r>
        </a:p>
        <a:p>
          <a:r>
            <a:rPr lang="en-GB" sz="1100" baseline="0"/>
            <a:t>This sheet is all that is required by the LA on returns day.</a:t>
          </a:r>
        </a:p>
        <a:p>
          <a:r>
            <a:rPr lang="en-GB" sz="1100" baseline="0"/>
            <a:t>It will be used to produce an LA picture and report an overall county picture to the press (not individual school information).</a:t>
          </a:r>
        </a:p>
        <a:p>
          <a:r>
            <a:rPr lang="en-GB" sz="1100" baseline="0"/>
            <a:t>Schools that submit this data will recieve a confidential list of APPE for Academic and Applied General by school as well as the total number of grades across the county for A Level and AS Level.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excel.com/i-am-a/student/results/Pages/BTEC-equivalenc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105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R11" sqref="R11"/>
    </sheetView>
  </sheetViews>
  <sheetFormatPr defaultColWidth="12.85546875" defaultRowHeight="12.75" x14ac:dyDescent="0.2"/>
  <cols>
    <col min="1" max="1" width="8.85546875" style="127" customWidth="1"/>
    <col min="2" max="2" width="7.140625" style="127" bestFit="1" customWidth="1"/>
    <col min="3" max="3" width="3.7109375" style="127" bestFit="1" customWidth="1"/>
    <col min="4" max="4" width="7.42578125" style="127" bestFit="1" customWidth="1"/>
    <col min="5" max="7" width="4" style="157" bestFit="1" customWidth="1"/>
    <col min="8" max="48" width="3" style="157" bestFit="1" customWidth="1"/>
    <col min="49" max="92" width="3" style="158" bestFit="1" customWidth="1"/>
    <col min="93" max="93" width="15.42578125" style="129" bestFit="1" customWidth="1"/>
    <col min="94" max="95" width="3" style="159" bestFit="1" customWidth="1"/>
    <col min="96" max="96" width="3" style="159" customWidth="1"/>
    <col min="97" max="97" width="3.85546875" style="160" customWidth="1"/>
    <col min="98" max="98" width="3.5703125" style="160" customWidth="1"/>
    <col min="99" max="99" width="3.85546875" style="160" customWidth="1"/>
    <col min="100" max="101" width="3.7109375" style="160" customWidth="1"/>
    <col min="102" max="102" width="4" style="160" customWidth="1"/>
    <col min="103" max="103" width="4.28515625" style="167" customWidth="1"/>
    <col min="104" max="104" width="7.140625" style="161" customWidth="1"/>
    <col min="105" max="105" width="12.140625" style="161" customWidth="1"/>
    <col min="106" max="106" width="7.28515625" style="161" customWidth="1"/>
    <col min="107" max="109" width="7.5703125" style="162" customWidth="1"/>
    <col min="110" max="111" width="7.140625" style="163" customWidth="1"/>
    <col min="112" max="112" width="7.7109375" style="163" customWidth="1"/>
    <col min="113" max="115" width="7" style="162" customWidth="1"/>
    <col min="116" max="116" width="16.5703125" style="128" customWidth="1"/>
    <col min="117" max="117" width="6.7109375" style="164" customWidth="1"/>
    <col min="118" max="118" width="6.28515625" style="164" customWidth="1"/>
    <col min="119" max="121" width="3.28515625" style="165" bestFit="1" customWidth="1"/>
    <col min="122" max="122" width="16.140625" style="127" customWidth="1"/>
    <col min="123" max="123" width="6.42578125" style="127" customWidth="1"/>
    <col min="124" max="124" width="7.140625" style="127" customWidth="1"/>
    <col min="125" max="132" width="7.85546875" style="127" customWidth="1"/>
    <col min="133" max="133" width="18.5703125" style="127" customWidth="1"/>
    <col min="134" max="134" width="8.42578125" style="127" customWidth="1"/>
    <col min="135" max="135" width="12.85546875" style="127" customWidth="1"/>
    <col min="136" max="136" width="6" style="127" bestFit="1" customWidth="1"/>
    <col min="137" max="16384" width="12.85546875" style="127"/>
  </cols>
  <sheetData>
    <row r="1" spans="1:123" ht="15" customHeight="1" x14ac:dyDescent="0.2">
      <c r="E1" s="184" t="s">
        <v>42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6"/>
      <c r="AW1" s="187" t="s">
        <v>41</v>
      </c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9"/>
      <c r="CO1" s="129" t="s">
        <v>76</v>
      </c>
      <c r="CP1" s="190" t="s">
        <v>118</v>
      </c>
      <c r="CQ1" s="191"/>
      <c r="CR1" s="192"/>
      <c r="CS1" s="193" t="s">
        <v>119</v>
      </c>
      <c r="CT1" s="194"/>
      <c r="CU1" s="194"/>
      <c r="CV1" s="194"/>
      <c r="CW1" s="194"/>
      <c r="CX1" s="194"/>
      <c r="CY1" s="195"/>
      <c r="CZ1" s="196" t="s">
        <v>131</v>
      </c>
      <c r="DA1" s="197"/>
      <c r="DB1" s="198"/>
      <c r="DC1" s="181" t="s">
        <v>127</v>
      </c>
      <c r="DD1" s="182"/>
      <c r="DE1" s="183"/>
      <c r="DF1" s="199" t="s">
        <v>132</v>
      </c>
      <c r="DG1" s="200"/>
      <c r="DH1" s="201"/>
      <c r="DI1" s="181" t="s">
        <v>133</v>
      </c>
      <c r="DJ1" s="182"/>
      <c r="DK1" s="183"/>
      <c r="DL1" s="128" t="s">
        <v>125</v>
      </c>
      <c r="DM1" s="176" t="s">
        <v>117</v>
      </c>
      <c r="DN1" s="177"/>
      <c r="DO1" s="178" t="s">
        <v>75</v>
      </c>
      <c r="DP1" s="179"/>
      <c r="DQ1" s="180"/>
      <c r="DR1" s="130" t="s">
        <v>134</v>
      </c>
      <c r="DS1" s="131"/>
    </row>
    <row r="2" spans="1:123" s="132" customFormat="1" ht="78" thickBot="1" x14ac:dyDescent="0.25">
      <c r="A2" s="132" t="s">
        <v>0</v>
      </c>
      <c r="B2" s="132" t="s">
        <v>15</v>
      </c>
      <c r="C2" s="132" t="s">
        <v>11</v>
      </c>
      <c r="D2" s="132" t="s">
        <v>1</v>
      </c>
      <c r="E2" s="133" t="s">
        <v>2</v>
      </c>
      <c r="F2" s="133" t="s">
        <v>43</v>
      </c>
      <c r="G2" s="133" t="s">
        <v>44</v>
      </c>
      <c r="H2" s="133" t="s">
        <v>3</v>
      </c>
      <c r="I2" s="133" t="s">
        <v>4</v>
      </c>
      <c r="J2" s="133" t="s">
        <v>45</v>
      </c>
      <c r="K2" s="133" t="s">
        <v>29</v>
      </c>
      <c r="L2" s="133" t="s">
        <v>46</v>
      </c>
      <c r="M2" s="133" t="s">
        <v>47</v>
      </c>
      <c r="N2" s="133" t="s">
        <v>16</v>
      </c>
      <c r="O2" s="133" t="s">
        <v>30</v>
      </c>
      <c r="P2" s="133" t="s">
        <v>17</v>
      </c>
      <c r="Q2" s="133" t="s">
        <v>18</v>
      </c>
      <c r="R2" s="133" t="s">
        <v>48</v>
      </c>
      <c r="S2" s="133" t="s">
        <v>59</v>
      </c>
      <c r="T2" s="133" t="s">
        <v>49</v>
      </c>
      <c r="U2" s="133" t="s">
        <v>27</v>
      </c>
      <c r="V2" s="133" t="s">
        <v>36</v>
      </c>
      <c r="W2" s="133" t="s">
        <v>8</v>
      </c>
      <c r="X2" s="133" t="s">
        <v>7</v>
      </c>
      <c r="Y2" s="133" t="s">
        <v>50</v>
      </c>
      <c r="Z2" s="133" t="s">
        <v>31</v>
      </c>
      <c r="AA2" s="133" t="s">
        <v>32</v>
      </c>
      <c r="AB2" s="133" t="s">
        <v>51</v>
      </c>
      <c r="AC2" s="133" t="s">
        <v>5</v>
      </c>
      <c r="AD2" s="133" t="s">
        <v>61</v>
      </c>
      <c r="AE2" s="133" t="s">
        <v>62</v>
      </c>
      <c r="AF2" s="133" t="s">
        <v>19</v>
      </c>
      <c r="AG2" s="133" t="s">
        <v>52</v>
      </c>
      <c r="AH2" s="133" t="s">
        <v>53</v>
      </c>
      <c r="AI2" s="133" t="s">
        <v>6</v>
      </c>
      <c r="AJ2" s="133" t="s">
        <v>54</v>
      </c>
      <c r="AK2" s="133" t="s">
        <v>20</v>
      </c>
      <c r="AL2" s="133" t="s">
        <v>33</v>
      </c>
      <c r="AM2" s="133" t="s">
        <v>55</v>
      </c>
      <c r="AN2" s="133" t="s">
        <v>56</v>
      </c>
      <c r="AO2" s="133" t="s">
        <v>9</v>
      </c>
      <c r="AP2" s="133" t="s">
        <v>34</v>
      </c>
      <c r="AQ2" s="133" t="s">
        <v>35</v>
      </c>
      <c r="AR2" s="133" t="s">
        <v>57</v>
      </c>
      <c r="AS2" s="133" t="s">
        <v>58</v>
      </c>
      <c r="AT2" s="133" t="s">
        <v>21</v>
      </c>
      <c r="AU2" s="133" t="s">
        <v>22</v>
      </c>
      <c r="AV2" s="133" t="s">
        <v>60</v>
      </c>
      <c r="AW2" s="134" t="s">
        <v>2</v>
      </c>
      <c r="AX2" s="134" t="s">
        <v>43</v>
      </c>
      <c r="AY2" s="134" t="s">
        <v>44</v>
      </c>
      <c r="AZ2" s="134" t="s">
        <v>3</v>
      </c>
      <c r="BA2" s="134" t="s">
        <v>4</v>
      </c>
      <c r="BB2" s="134" t="s">
        <v>45</v>
      </c>
      <c r="BC2" s="134" t="s">
        <v>29</v>
      </c>
      <c r="BD2" s="134" t="s">
        <v>46</v>
      </c>
      <c r="BE2" s="134" t="s">
        <v>47</v>
      </c>
      <c r="BF2" s="134" t="s">
        <v>16</v>
      </c>
      <c r="BG2" s="134" t="s">
        <v>30</v>
      </c>
      <c r="BH2" s="134" t="s">
        <v>17</v>
      </c>
      <c r="BI2" s="134" t="s">
        <v>18</v>
      </c>
      <c r="BJ2" s="134" t="s">
        <v>48</v>
      </c>
      <c r="BK2" s="134" t="s">
        <v>59</v>
      </c>
      <c r="BL2" s="134" t="s">
        <v>49</v>
      </c>
      <c r="BM2" s="134" t="s">
        <v>27</v>
      </c>
      <c r="BN2" s="134" t="s">
        <v>36</v>
      </c>
      <c r="BO2" s="134" t="s">
        <v>8</v>
      </c>
      <c r="BP2" s="134" t="s">
        <v>7</v>
      </c>
      <c r="BQ2" s="134" t="s">
        <v>50</v>
      </c>
      <c r="BR2" s="134" t="s">
        <v>31</v>
      </c>
      <c r="BS2" s="134" t="s">
        <v>32</v>
      </c>
      <c r="BT2" s="134" t="s">
        <v>51</v>
      </c>
      <c r="BU2" s="134" t="s">
        <v>5</v>
      </c>
      <c r="BV2" s="134" t="s">
        <v>61</v>
      </c>
      <c r="BW2" s="134" t="s">
        <v>62</v>
      </c>
      <c r="BX2" s="134" t="s">
        <v>19</v>
      </c>
      <c r="BY2" s="134" t="s">
        <v>52</v>
      </c>
      <c r="BZ2" s="134" t="s">
        <v>53</v>
      </c>
      <c r="CA2" s="134" t="s">
        <v>6</v>
      </c>
      <c r="CB2" s="134" t="s">
        <v>54</v>
      </c>
      <c r="CC2" s="134" t="s">
        <v>20</v>
      </c>
      <c r="CD2" s="134" t="s">
        <v>33</v>
      </c>
      <c r="CE2" s="134" t="s">
        <v>55</v>
      </c>
      <c r="CF2" s="134" t="s">
        <v>56</v>
      </c>
      <c r="CG2" s="134" t="s">
        <v>9</v>
      </c>
      <c r="CH2" s="134" t="s">
        <v>34</v>
      </c>
      <c r="CI2" s="134" t="s">
        <v>35</v>
      </c>
      <c r="CJ2" s="134" t="s">
        <v>57</v>
      </c>
      <c r="CK2" s="134" t="s">
        <v>58</v>
      </c>
      <c r="CL2" s="134" t="s">
        <v>21</v>
      </c>
      <c r="CM2" s="134" t="s">
        <v>22</v>
      </c>
      <c r="CN2" s="134" t="s">
        <v>60</v>
      </c>
      <c r="CO2" s="144"/>
      <c r="CP2" s="135" t="s">
        <v>37</v>
      </c>
      <c r="CQ2" s="135" t="s">
        <v>38</v>
      </c>
      <c r="CR2" s="135" t="s">
        <v>39</v>
      </c>
      <c r="CS2" s="136" t="s">
        <v>63</v>
      </c>
      <c r="CT2" s="136" t="s">
        <v>64</v>
      </c>
      <c r="CU2" s="136" t="s">
        <v>28</v>
      </c>
      <c r="CV2" s="136" t="s">
        <v>12</v>
      </c>
      <c r="CW2" s="136" t="s">
        <v>33</v>
      </c>
      <c r="CX2" s="136" t="s">
        <v>66</v>
      </c>
      <c r="CY2" s="136" t="s">
        <v>65</v>
      </c>
      <c r="CZ2" s="137" t="s">
        <v>67</v>
      </c>
      <c r="DA2" s="137" t="s">
        <v>68</v>
      </c>
      <c r="DB2" s="137" t="s">
        <v>69</v>
      </c>
      <c r="DC2" s="138" t="s">
        <v>67</v>
      </c>
      <c r="DD2" s="138" t="s">
        <v>68</v>
      </c>
      <c r="DE2" s="138" t="s">
        <v>69</v>
      </c>
      <c r="DF2" s="139" t="s">
        <v>67</v>
      </c>
      <c r="DG2" s="139" t="s">
        <v>68</v>
      </c>
      <c r="DH2" s="139" t="s">
        <v>69</v>
      </c>
      <c r="DI2" s="140" t="s">
        <v>67</v>
      </c>
      <c r="DJ2" s="140" t="s">
        <v>68</v>
      </c>
      <c r="DK2" s="140" t="s">
        <v>69</v>
      </c>
      <c r="DL2" s="141" t="s">
        <v>70</v>
      </c>
      <c r="DM2" s="142" t="s">
        <v>73</v>
      </c>
      <c r="DN2" s="142" t="s">
        <v>74</v>
      </c>
      <c r="DO2" s="143" t="s">
        <v>67</v>
      </c>
      <c r="DP2" s="143" t="s">
        <v>68</v>
      </c>
      <c r="DQ2" s="143" t="s">
        <v>69</v>
      </c>
      <c r="DR2" s="145" t="s">
        <v>135</v>
      </c>
    </row>
    <row r="3" spans="1:123" x14ac:dyDescent="0.2">
      <c r="A3" s="92"/>
      <c r="B3" s="92"/>
      <c r="C3" s="92"/>
      <c r="D3" s="92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108"/>
      <c r="CP3" s="99"/>
      <c r="CQ3" s="99"/>
      <c r="CR3" s="99"/>
      <c r="CS3" s="100"/>
      <c r="CT3" s="100"/>
      <c r="CU3" s="100"/>
      <c r="CV3" s="100"/>
      <c r="CW3" s="100"/>
      <c r="CX3" s="100"/>
      <c r="CY3" s="100"/>
      <c r="CZ3" s="101"/>
      <c r="DA3" s="101"/>
      <c r="DB3" s="101"/>
      <c r="DC3" s="102"/>
      <c r="DD3" s="102"/>
      <c r="DE3" s="102"/>
      <c r="DF3" s="103"/>
      <c r="DG3" s="103"/>
      <c r="DH3" s="103"/>
      <c r="DI3" s="104"/>
      <c r="DJ3" s="104"/>
      <c r="DK3" s="104"/>
      <c r="DL3" s="105"/>
      <c r="DM3" s="106"/>
      <c r="DN3" s="106"/>
      <c r="DO3" s="107"/>
      <c r="DP3" s="107"/>
      <c r="DQ3" s="107"/>
      <c r="DR3" s="92"/>
    </row>
    <row r="4" spans="1:123" x14ac:dyDescent="0.2">
      <c r="A4" s="92"/>
      <c r="B4" s="92"/>
      <c r="C4" s="92"/>
      <c r="D4" s="92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94"/>
      <c r="CP4" s="111"/>
      <c r="CQ4" s="111"/>
      <c r="CR4" s="111"/>
      <c r="CS4" s="112"/>
      <c r="CT4" s="112"/>
      <c r="CU4" s="112"/>
      <c r="CV4" s="112"/>
      <c r="CW4" s="112"/>
      <c r="CX4" s="112"/>
      <c r="CY4" s="112"/>
      <c r="CZ4" s="113"/>
      <c r="DA4" s="113"/>
      <c r="DB4" s="113"/>
      <c r="DC4" s="114"/>
      <c r="DD4" s="114"/>
      <c r="DE4" s="114"/>
      <c r="DF4" s="115"/>
      <c r="DG4" s="115"/>
      <c r="DH4" s="115"/>
      <c r="DI4" s="104"/>
      <c r="DJ4" s="104"/>
      <c r="DK4" s="104"/>
      <c r="DL4" s="93"/>
      <c r="DM4" s="116"/>
      <c r="DN4" s="116"/>
      <c r="DO4" s="117"/>
      <c r="DP4" s="117"/>
      <c r="DQ4" s="117"/>
      <c r="DR4" s="92"/>
    </row>
    <row r="5" spans="1:123" x14ac:dyDescent="0.2">
      <c r="A5" s="92"/>
      <c r="B5" s="92"/>
      <c r="C5" s="92"/>
      <c r="D5" s="92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94"/>
      <c r="CP5" s="111"/>
      <c r="CQ5" s="111"/>
      <c r="CR5" s="111"/>
      <c r="CS5" s="112"/>
      <c r="CT5" s="112"/>
      <c r="CU5" s="112"/>
      <c r="CV5" s="112"/>
      <c r="CW5" s="112"/>
      <c r="CX5" s="112"/>
      <c r="CY5" s="112"/>
      <c r="CZ5" s="113"/>
      <c r="DA5" s="113"/>
      <c r="DB5" s="113"/>
      <c r="DC5" s="114"/>
      <c r="DD5" s="114"/>
      <c r="DE5" s="114"/>
      <c r="DF5" s="115"/>
      <c r="DG5" s="115"/>
      <c r="DH5" s="115"/>
      <c r="DI5" s="104"/>
      <c r="DJ5" s="104"/>
      <c r="DK5" s="104"/>
      <c r="DL5" s="93"/>
      <c r="DM5" s="116"/>
      <c r="DN5" s="116"/>
      <c r="DO5" s="117"/>
      <c r="DP5" s="117"/>
      <c r="DQ5" s="117"/>
      <c r="DR5" s="92"/>
    </row>
    <row r="6" spans="1:123" x14ac:dyDescent="0.2">
      <c r="A6" s="92"/>
      <c r="B6" s="92"/>
      <c r="C6" s="92"/>
      <c r="D6" s="92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U6" s="112"/>
      <c r="CV6" s="112"/>
      <c r="CW6" s="112"/>
      <c r="CX6" s="112"/>
      <c r="CY6" s="112"/>
      <c r="CZ6" s="113"/>
      <c r="DA6" s="113"/>
      <c r="DB6" s="113"/>
      <c r="DC6" s="114"/>
      <c r="DD6" s="114"/>
      <c r="DE6" s="114"/>
      <c r="DF6" s="115"/>
      <c r="DG6" s="115"/>
      <c r="DH6" s="115"/>
      <c r="DI6" s="104"/>
      <c r="DJ6" s="104"/>
      <c r="DK6" s="104"/>
      <c r="DL6" s="93"/>
      <c r="DM6" s="116"/>
      <c r="DN6" s="116"/>
      <c r="DO6" s="117"/>
      <c r="DP6" s="117"/>
      <c r="DQ6" s="117"/>
      <c r="DR6" s="92"/>
    </row>
    <row r="7" spans="1:123" x14ac:dyDescent="0.2">
      <c r="A7" s="92"/>
      <c r="B7" s="92"/>
      <c r="C7" s="92"/>
      <c r="D7" s="92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U7" s="112"/>
      <c r="CV7" s="112"/>
      <c r="CW7" s="112"/>
      <c r="CX7" s="112"/>
      <c r="CY7" s="112"/>
      <c r="CZ7" s="113"/>
      <c r="DA7" s="113"/>
      <c r="DB7" s="113"/>
      <c r="DC7" s="114"/>
      <c r="DD7" s="114"/>
      <c r="DE7" s="114"/>
      <c r="DF7" s="115"/>
      <c r="DG7" s="115"/>
      <c r="DH7" s="115"/>
      <c r="DI7" s="104"/>
      <c r="DJ7" s="104"/>
      <c r="DK7" s="104"/>
      <c r="DL7" s="93"/>
      <c r="DM7" s="116"/>
      <c r="DN7" s="116"/>
      <c r="DO7" s="117"/>
      <c r="DP7" s="117"/>
      <c r="DQ7" s="117"/>
      <c r="DR7" s="92"/>
    </row>
    <row r="8" spans="1:123" x14ac:dyDescent="0.2">
      <c r="A8" s="92"/>
      <c r="B8" s="92"/>
      <c r="C8" s="92"/>
      <c r="D8" s="92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U8" s="112"/>
      <c r="CV8" s="112"/>
      <c r="CW8" s="112"/>
      <c r="CX8" s="112"/>
      <c r="CY8" s="112"/>
      <c r="CZ8" s="113"/>
      <c r="DA8" s="113"/>
      <c r="DB8" s="113"/>
      <c r="DC8" s="114"/>
      <c r="DD8" s="114"/>
      <c r="DE8" s="114"/>
      <c r="DF8" s="115"/>
      <c r="DG8" s="115"/>
      <c r="DH8" s="115"/>
      <c r="DI8" s="104"/>
      <c r="DJ8" s="104"/>
      <c r="DK8" s="104"/>
      <c r="DL8" s="93"/>
      <c r="DM8" s="116"/>
      <c r="DN8" s="116"/>
      <c r="DO8" s="117"/>
      <c r="DP8" s="117"/>
      <c r="DQ8" s="117"/>
      <c r="DR8" s="92"/>
    </row>
    <row r="9" spans="1:123" x14ac:dyDescent="0.2">
      <c r="A9" s="92"/>
      <c r="B9" s="92"/>
      <c r="C9" s="92"/>
      <c r="D9" s="92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U9" s="112"/>
      <c r="CV9" s="112"/>
      <c r="CW9" s="112"/>
      <c r="CX9" s="112"/>
      <c r="CY9" s="112"/>
      <c r="CZ9" s="113"/>
      <c r="DA9" s="113"/>
      <c r="DB9" s="113"/>
      <c r="DC9" s="114"/>
      <c r="DD9" s="114"/>
      <c r="DE9" s="114"/>
      <c r="DF9" s="115"/>
      <c r="DG9" s="115"/>
      <c r="DH9" s="115"/>
      <c r="DI9" s="104"/>
      <c r="DJ9" s="104"/>
      <c r="DK9" s="104"/>
      <c r="DL9" s="93"/>
      <c r="DM9" s="116"/>
      <c r="DN9" s="116"/>
      <c r="DO9" s="117"/>
      <c r="DP9" s="117"/>
      <c r="DQ9" s="117"/>
      <c r="DR9" s="92"/>
    </row>
    <row r="10" spans="1:123" x14ac:dyDescent="0.2">
      <c r="A10" s="92"/>
      <c r="B10" s="92"/>
      <c r="C10" s="92"/>
      <c r="D10" s="92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U10" s="112"/>
      <c r="CV10" s="112"/>
      <c r="CW10" s="112"/>
      <c r="CX10" s="112"/>
      <c r="CY10" s="112"/>
      <c r="CZ10" s="113"/>
      <c r="DA10" s="113"/>
      <c r="DB10" s="113"/>
      <c r="DC10" s="114"/>
      <c r="DD10" s="114"/>
      <c r="DE10" s="114"/>
      <c r="DF10" s="115"/>
      <c r="DG10" s="115"/>
      <c r="DH10" s="115"/>
      <c r="DI10" s="104"/>
      <c r="DJ10" s="104"/>
      <c r="DK10" s="104"/>
      <c r="DL10" s="93"/>
      <c r="DM10" s="116"/>
      <c r="DN10" s="116"/>
      <c r="DO10" s="117"/>
      <c r="DP10" s="117"/>
      <c r="DQ10" s="117"/>
      <c r="DR10" s="92"/>
    </row>
    <row r="11" spans="1:123" x14ac:dyDescent="0.2">
      <c r="A11" s="92"/>
      <c r="B11" s="92"/>
      <c r="C11" s="92"/>
      <c r="D11" s="92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94"/>
      <c r="CP11" s="111"/>
      <c r="CQ11" s="111"/>
      <c r="CR11" s="111"/>
      <c r="CS11" s="112"/>
      <c r="CT11" s="112"/>
      <c r="CU11" s="112"/>
      <c r="CV11" s="112"/>
      <c r="CW11" s="112"/>
      <c r="CX11" s="112"/>
      <c r="CY11" s="112"/>
      <c r="CZ11" s="113"/>
      <c r="DA11" s="113"/>
      <c r="DB11" s="113"/>
      <c r="DC11" s="114"/>
      <c r="DD11" s="114"/>
      <c r="DE11" s="114"/>
      <c r="DF11" s="115"/>
      <c r="DG11" s="115"/>
      <c r="DH11" s="115"/>
      <c r="DI11" s="104"/>
      <c r="DJ11" s="104"/>
      <c r="DK11" s="104"/>
      <c r="DL11" s="93"/>
      <c r="DM11" s="116"/>
      <c r="DN11" s="116"/>
      <c r="DO11" s="117"/>
      <c r="DP11" s="117"/>
      <c r="DQ11" s="117"/>
      <c r="DR11" s="92"/>
    </row>
    <row r="12" spans="1:123" x14ac:dyDescent="0.2">
      <c r="A12" s="92"/>
      <c r="B12" s="92"/>
      <c r="C12" s="92"/>
      <c r="D12" s="92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94"/>
      <c r="CP12" s="111"/>
      <c r="CQ12" s="111"/>
      <c r="CR12" s="111"/>
      <c r="CS12" s="112"/>
      <c r="CT12" s="112"/>
      <c r="CU12" s="112"/>
      <c r="CV12" s="112"/>
      <c r="CW12" s="112"/>
      <c r="CX12" s="112"/>
      <c r="CY12" s="112"/>
      <c r="CZ12" s="113"/>
      <c r="DA12" s="113"/>
      <c r="DB12" s="113"/>
      <c r="DC12" s="114"/>
      <c r="DD12" s="114"/>
      <c r="DE12" s="114"/>
      <c r="DF12" s="115"/>
      <c r="DG12" s="115"/>
      <c r="DH12" s="115"/>
      <c r="DI12" s="104"/>
      <c r="DJ12" s="104"/>
      <c r="DK12" s="104"/>
      <c r="DL12" s="93"/>
      <c r="DM12" s="116"/>
      <c r="DN12" s="116"/>
      <c r="DO12" s="117"/>
      <c r="DP12" s="117"/>
      <c r="DQ12" s="117"/>
      <c r="DR12" s="92"/>
    </row>
    <row r="13" spans="1:123" x14ac:dyDescent="0.2">
      <c r="A13" s="92"/>
      <c r="B13" s="92"/>
      <c r="C13" s="92"/>
      <c r="D13" s="92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94"/>
      <c r="CP13" s="111"/>
      <c r="CQ13" s="111"/>
      <c r="CR13" s="111"/>
      <c r="CS13" s="112"/>
      <c r="CT13" s="112"/>
      <c r="CU13" s="112"/>
      <c r="CV13" s="112"/>
      <c r="CW13" s="112"/>
      <c r="CX13" s="112"/>
      <c r="CY13" s="112"/>
      <c r="CZ13" s="113"/>
      <c r="DA13" s="113"/>
      <c r="DB13" s="113"/>
      <c r="DC13" s="114"/>
      <c r="DD13" s="114"/>
      <c r="DE13" s="114"/>
      <c r="DF13" s="115"/>
      <c r="DG13" s="115"/>
      <c r="DH13" s="115"/>
      <c r="DI13" s="104"/>
      <c r="DJ13" s="104"/>
      <c r="DK13" s="104"/>
      <c r="DL13" s="93"/>
      <c r="DM13" s="116"/>
      <c r="DN13" s="116"/>
      <c r="DO13" s="117"/>
      <c r="DP13" s="117"/>
      <c r="DQ13" s="117"/>
      <c r="DR13" s="92"/>
    </row>
    <row r="14" spans="1:123" x14ac:dyDescent="0.2">
      <c r="A14" s="92"/>
      <c r="B14" s="92"/>
      <c r="C14" s="92"/>
      <c r="D14" s="92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94"/>
      <c r="CP14" s="111"/>
      <c r="CQ14" s="111"/>
      <c r="CR14" s="111"/>
      <c r="CS14" s="112"/>
      <c r="CT14" s="112"/>
      <c r="CU14" s="112"/>
      <c r="CV14" s="112"/>
      <c r="CW14" s="112"/>
      <c r="CX14" s="112"/>
      <c r="CY14" s="112"/>
      <c r="CZ14" s="113"/>
      <c r="DA14" s="113"/>
      <c r="DB14" s="113"/>
      <c r="DC14" s="114"/>
      <c r="DD14" s="114"/>
      <c r="DE14" s="114"/>
      <c r="DF14" s="115"/>
      <c r="DG14" s="115"/>
      <c r="DH14" s="115"/>
      <c r="DI14" s="104"/>
      <c r="DJ14" s="104"/>
      <c r="DK14" s="104"/>
      <c r="DL14" s="93"/>
      <c r="DM14" s="116"/>
      <c r="DN14" s="116"/>
      <c r="DO14" s="117"/>
      <c r="DP14" s="117"/>
      <c r="DQ14" s="117"/>
      <c r="DR14" s="92"/>
    </row>
    <row r="15" spans="1:123" x14ac:dyDescent="0.2">
      <c r="A15" s="92"/>
      <c r="B15" s="92"/>
      <c r="C15" s="92"/>
      <c r="D15" s="92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94"/>
      <c r="CP15" s="111"/>
      <c r="CQ15" s="111"/>
      <c r="CR15" s="111"/>
      <c r="CS15" s="112"/>
      <c r="CT15" s="112"/>
      <c r="CU15" s="112"/>
      <c r="CV15" s="112"/>
      <c r="CW15" s="112"/>
      <c r="CX15" s="112"/>
      <c r="CY15" s="112"/>
      <c r="CZ15" s="113"/>
      <c r="DA15" s="113"/>
      <c r="DB15" s="113"/>
      <c r="DC15" s="114"/>
      <c r="DD15" s="114"/>
      <c r="DE15" s="114"/>
      <c r="DF15" s="115"/>
      <c r="DG15" s="115"/>
      <c r="DH15" s="115"/>
      <c r="DI15" s="104"/>
      <c r="DJ15" s="104"/>
      <c r="DK15" s="104"/>
      <c r="DL15" s="93"/>
      <c r="DM15" s="116"/>
      <c r="DN15" s="116"/>
      <c r="DO15" s="117"/>
      <c r="DP15" s="117"/>
      <c r="DQ15" s="117"/>
      <c r="DR15" s="92"/>
    </row>
    <row r="16" spans="1:123" x14ac:dyDescent="0.2">
      <c r="A16" s="92"/>
      <c r="B16" s="92"/>
      <c r="C16" s="92"/>
      <c r="D16" s="92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94"/>
      <c r="CP16" s="111"/>
      <c r="CQ16" s="111"/>
      <c r="CR16" s="111"/>
      <c r="CS16" s="112"/>
      <c r="CT16" s="112"/>
      <c r="CU16" s="112"/>
      <c r="CV16" s="112"/>
      <c r="CW16" s="112"/>
      <c r="CX16" s="112"/>
      <c r="CY16" s="112"/>
      <c r="CZ16" s="113"/>
      <c r="DA16" s="113"/>
      <c r="DB16" s="113"/>
      <c r="DC16" s="114"/>
      <c r="DD16" s="114"/>
      <c r="DE16" s="114"/>
      <c r="DF16" s="115"/>
      <c r="DG16" s="115"/>
      <c r="DH16" s="115"/>
      <c r="DI16" s="104"/>
      <c r="DJ16" s="104"/>
      <c r="DK16" s="104"/>
      <c r="DL16" s="93"/>
      <c r="DM16" s="116"/>
      <c r="DN16" s="116"/>
      <c r="DO16" s="117"/>
      <c r="DP16" s="117"/>
      <c r="DQ16" s="117"/>
      <c r="DR16" s="92"/>
    </row>
    <row r="17" spans="1:122" x14ac:dyDescent="0.2">
      <c r="A17" s="92"/>
      <c r="B17" s="92"/>
      <c r="C17" s="92"/>
      <c r="D17" s="92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94"/>
      <c r="CP17" s="111"/>
      <c r="CQ17" s="111"/>
      <c r="CR17" s="111"/>
      <c r="CS17" s="112"/>
      <c r="CT17" s="112"/>
      <c r="CU17" s="112"/>
      <c r="CV17" s="112"/>
      <c r="CW17" s="112"/>
      <c r="CX17" s="112"/>
      <c r="CY17" s="112"/>
      <c r="CZ17" s="113"/>
      <c r="DA17" s="113"/>
      <c r="DB17" s="113"/>
      <c r="DC17" s="114"/>
      <c r="DD17" s="114"/>
      <c r="DE17" s="114"/>
      <c r="DF17" s="115"/>
      <c r="DG17" s="115"/>
      <c r="DH17" s="115"/>
      <c r="DI17" s="104"/>
      <c r="DJ17" s="104"/>
      <c r="DK17" s="104"/>
      <c r="DL17" s="93"/>
      <c r="DM17" s="116"/>
      <c r="DN17" s="116"/>
      <c r="DO17" s="117"/>
      <c r="DP17" s="117"/>
      <c r="DQ17" s="117"/>
      <c r="DR17" s="92"/>
    </row>
    <row r="18" spans="1:122" x14ac:dyDescent="0.2">
      <c r="A18" s="92"/>
      <c r="B18" s="92"/>
      <c r="C18" s="92"/>
      <c r="D18" s="92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94"/>
      <c r="CP18" s="111"/>
      <c r="CQ18" s="111"/>
      <c r="CR18" s="111"/>
      <c r="CS18" s="112"/>
      <c r="CT18" s="112"/>
      <c r="CU18" s="112"/>
      <c r="CV18" s="112"/>
      <c r="CW18" s="112"/>
      <c r="CX18" s="112"/>
      <c r="CY18" s="112"/>
      <c r="CZ18" s="113"/>
      <c r="DA18" s="113"/>
      <c r="DB18" s="113"/>
      <c r="DC18" s="114"/>
      <c r="DD18" s="114"/>
      <c r="DE18" s="114"/>
      <c r="DF18" s="115"/>
      <c r="DG18" s="115"/>
      <c r="DH18" s="115"/>
      <c r="DI18" s="104"/>
      <c r="DJ18" s="104"/>
      <c r="DK18" s="104"/>
      <c r="DL18" s="93"/>
      <c r="DM18" s="116"/>
      <c r="DN18" s="116"/>
      <c r="DO18" s="117"/>
      <c r="DP18" s="117"/>
      <c r="DQ18" s="117"/>
      <c r="DR18" s="92"/>
    </row>
    <row r="19" spans="1:122" x14ac:dyDescent="0.2">
      <c r="A19" s="92"/>
      <c r="B19" s="92"/>
      <c r="C19" s="92"/>
      <c r="D19" s="92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94"/>
      <c r="CP19" s="111"/>
      <c r="CQ19" s="111"/>
      <c r="CR19" s="111"/>
      <c r="CS19" s="112"/>
      <c r="CT19" s="112"/>
      <c r="CU19" s="112"/>
      <c r="CV19" s="112"/>
      <c r="CW19" s="112"/>
      <c r="CX19" s="112"/>
      <c r="CY19" s="112"/>
      <c r="CZ19" s="113"/>
      <c r="DA19" s="113"/>
      <c r="DB19" s="113"/>
      <c r="DC19" s="114"/>
      <c r="DD19" s="114"/>
      <c r="DE19" s="114"/>
      <c r="DF19" s="115"/>
      <c r="DG19" s="115"/>
      <c r="DH19" s="115"/>
      <c r="DI19" s="104"/>
      <c r="DJ19" s="104"/>
      <c r="DK19" s="104"/>
      <c r="DL19" s="93"/>
      <c r="DM19" s="116"/>
      <c r="DN19" s="116"/>
      <c r="DO19" s="117"/>
      <c r="DP19" s="117"/>
      <c r="DQ19" s="117"/>
      <c r="DR19" s="92"/>
    </row>
    <row r="20" spans="1:122" x14ac:dyDescent="0.2">
      <c r="A20" s="92"/>
      <c r="B20" s="92"/>
      <c r="C20" s="92"/>
      <c r="D20" s="92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94"/>
      <c r="CP20" s="111"/>
      <c r="CQ20" s="111"/>
      <c r="CR20" s="111"/>
      <c r="CS20" s="112"/>
      <c r="CT20" s="112"/>
      <c r="CU20" s="112"/>
      <c r="CV20" s="112"/>
      <c r="CW20" s="112"/>
      <c r="CX20" s="112"/>
      <c r="CY20" s="112"/>
      <c r="CZ20" s="113"/>
      <c r="DA20" s="113"/>
      <c r="DB20" s="113"/>
      <c r="DC20" s="114"/>
      <c r="DD20" s="114"/>
      <c r="DE20" s="114"/>
      <c r="DF20" s="115"/>
      <c r="DG20" s="115"/>
      <c r="DH20" s="115"/>
      <c r="DI20" s="104"/>
      <c r="DJ20" s="104"/>
      <c r="DK20" s="104"/>
      <c r="DL20" s="93"/>
      <c r="DM20" s="116"/>
      <c r="DN20" s="116"/>
      <c r="DO20" s="117"/>
      <c r="DP20" s="117"/>
      <c r="DQ20" s="117"/>
      <c r="DR20" s="92"/>
    </row>
    <row r="21" spans="1:122" x14ac:dyDescent="0.2">
      <c r="A21" s="92"/>
      <c r="B21" s="92"/>
      <c r="C21" s="92"/>
      <c r="D21" s="92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94"/>
      <c r="CP21" s="111"/>
      <c r="CQ21" s="111"/>
      <c r="CR21" s="111"/>
      <c r="CS21" s="112"/>
      <c r="CT21" s="112"/>
      <c r="CU21" s="112"/>
      <c r="CV21" s="112"/>
      <c r="CW21" s="112"/>
      <c r="CX21" s="112"/>
      <c r="CY21" s="112"/>
      <c r="CZ21" s="113"/>
      <c r="DA21" s="113"/>
      <c r="DB21" s="113"/>
      <c r="DC21" s="114"/>
      <c r="DD21" s="114"/>
      <c r="DE21" s="114"/>
      <c r="DF21" s="115"/>
      <c r="DG21" s="115"/>
      <c r="DH21" s="115"/>
      <c r="DI21" s="104"/>
      <c r="DJ21" s="104"/>
      <c r="DK21" s="104"/>
      <c r="DL21" s="93"/>
      <c r="DM21" s="116"/>
      <c r="DN21" s="116"/>
      <c r="DO21" s="117"/>
      <c r="DP21" s="117"/>
      <c r="DQ21" s="117"/>
      <c r="DR21" s="92"/>
    </row>
    <row r="22" spans="1:122" x14ac:dyDescent="0.2">
      <c r="A22" s="92"/>
      <c r="B22" s="92"/>
      <c r="C22" s="92"/>
      <c r="D22" s="92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94"/>
      <c r="CP22" s="111"/>
      <c r="CQ22" s="111"/>
      <c r="CR22" s="111"/>
      <c r="CS22" s="112"/>
      <c r="CT22" s="112"/>
      <c r="CU22" s="112"/>
      <c r="CV22" s="112"/>
      <c r="CW22" s="112"/>
      <c r="CX22" s="112"/>
      <c r="CY22" s="112"/>
      <c r="CZ22" s="113"/>
      <c r="DA22" s="113"/>
      <c r="DB22" s="113"/>
      <c r="DC22" s="114"/>
      <c r="DD22" s="114"/>
      <c r="DE22" s="114"/>
      <c r="DF22" s="115"/>
      <c r="DG22" s="115"/>
      <c r="DH22" s="115"/>
      <c r="DI22" s="104"/>
      <c r="DJ22" s="104"/>
      <c r="DK22" s="104"/>
      <c r="DL22" s="93"/>
      <c r="DM22" s="116"/>
      <c r="DN22" s="116"/>
      <c r="DO22" s="117"/>
      <c r="DP22" s="117"/>
      <c r="DQ22" s="117"/>
      <c r="DR22" s="92"/>
    </row>
    <row r="23" spans="1:122" x14ac:dyDescent="0.2">
      <c r="A23" s="92"/>
      <c r="B23" s="92"/>
      <c r="C23" s="92"/>
      <c r="D23" s="92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94"/>
      <c r="CP23" s="111"/>
      <c r="CQ23" s="111"/>
      <c r="CR23" s="111"/>
      <c r="CS23" s="112"/>
      <c r="CT23" s="112"/>
      <c r="CU23" s="112"/>
      <c r="CV23" s="112"/>
      <c r="CW23" s="112"/>
      <c r="CX23" s="112"/>
      <c r="CY23" s="112"/>
      <c r="CZ23" s="113"/>
      <c r="DA23" s="113"/>
      <c r="DB23" s="113"/>
      <c r="DC23" s="114"/>
      <c r="DD23" s="114"/>
      <c r="DE23" s="114"/>
      <c r="DF23" s="115"/>
      <c r="DG23" s="115"/>
      <c r="DH23" s="115"/>
      <c r="DI23" s="104"/>
      <c r="DJ23" s="104"/>
      <c r="DK23" s="104"/>
      <c r="DL23" s="93"/>
      <c r="DM23" s="116"/>
      <c r="DN23" s="116"/>
      <c r="DO23" s="117"/>
      <c r="DP23" s="117"/>
      <c r="DQ23" s="117"/>
      <c r="DR23" s="92"/>
    </row>
    <row r="24" spans="1:122" x14ac:dyDescent="0.2">
      <c r="A24" s="92"/>
      <c r="B24" s="92"/>
      <c r="C24" s="92"/>
      <c r="D24" s="92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94"/>
      <c r="CP24" s="111"/>
      <c r="CQ24" s="111"/>
      <c r="CR24" s="111"/>
      <c r="CS24" s="112"/>
      <c r="CT24" s="112"/>
      <c r="CU24" s="112"/>
      <c r="CV24" s="112"/>
      <c r="CW24" s="112"/>
      <c r="CX24" s="112"/>
      <c r="CY24" s="112"/>
      <c r="CZ24" s="113"/>
      <c r="DA24" s="113"/>
      <c r="DB24" s="113"/>
      <c r="DC24" s="114"/>
      <c r="DD24" s="114"/>
      <c r="DE24" s="114"/>
      <c r="DF24" s="115"/>
      <c r="DG24" s="115"/>
      <c r="DH24" s="115"/>
      <c r="DI24" s="104"/>
      <c r="DJ24" s="104"/>
      <c r="DK24" s="104"/>
      <c r="DL24" s="93"/>
      <c r="DM24" s="116"/>
      <c r="DN24" s="116"/>
      <c r="DO24" s="117"/>
      <c r="DP24" s="117"/>
      <c r="DQ24" s="117"/>
      <c r="DR24" s="92"/>
    </row>
    <row r="25" spans="1:122" x14ac:dyDescent="0.2">
      <c r="A25" s="92"/>
      <c r="B25" s="92"/>
      <c r="C25" s="92"/>
      <c r="D25" s="92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94"/>
      <c r="CP25" s="111"/>
      <c r="CQ25" s="111"/>
      <c r="CR25" s="111"/>
      <c r="CS25" s="112"/>
      <c r="CT25" s="112"/>
      <c r="CU25" s="112"/>
      <c r="CV25" s="112"/>
      <c r="CW25" s="112"/>
      <c r="CX25" s="112"/>
      <c r="CY25" s="112"/>
      <c r="CZ25" s="113"/>
      <c r="DA25" s="113"/>
      <c r="DB25" s="113"/>
      <c r="DC25" s="114"/>
      <c r="DD25" s="114"/>
      <c r="DE25" s="114"/>
      <c r="DF25" s="115"/>
      <c r="DG25" s="115"/>
      <c r="DH25" s="115"/>
      <c r="DI25" s="104"/>
      <c r="DJ25" s="104"/>
      <c r="DK25" s="104"/>
      <c r="DL25" s="93"/>
      <c r="DM25" s="116"/>
      <c r="DN25" s="116"/>
      <c r="DO25" s="117"/>
      <c r="DP25" s="117"/>
      <c r="DQ25" s="117"/>
      <c r="DR25" s="92"/>
    </row>
    <row r="26" spans="1:122" x14ac:dyDescent="0.2">
      <c r="A26" s="92"/>
      <c r="B26" s="92"/>
      <c r="C26" s="92"/>
      <c r="D26" s="92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94"/>
      <c r="CP26" s="111"/>
      <c r="CQ26" s="111"/>
      <c r="CR26" s="111"/>
      <c r="CS26" s="112"/>
      <c r="CT26" s="112"/>
      <c r="CU26" s="112"/>
      <c r="CV26" s="112"/>
      <c r="CW26" s="112"/>
      <c r="CX26" s="112"/>
      <c r="CY26" s="112"/>
      <c r="CZ26" s="113"/>
      <c r="DA26" s="113"/>
      <c r="DB26" s="113"/>
      <c r="DC26" s="114"/>
      <c r="DD26" s="114"/>
      <c r="DE26" s="114"/>
      <c r="DF26" s="115"/>
      <c r="DG26" s="115"/>
      <c r="DH26" s="115"/>
      <c r="DI26" s="104"/>
      <c r="DJ26" s="104"/>
      <c r="DK26" s="104"/>
      <c r="DL26" s="93"/>
      <c r="DM26" s="116"/>
      <c r="DN26" s="116"/>
      <c r="DO26" s="117"/>
      <c r="DP26" s="117"/>
      <c r="DQ26" s="117"/>
      <c r="DR26" s="92"/>
    </row>
    <row r="27" spans="1:122" x14ac:dyDescent="0.2">
      <c r="A27" s="92"/>
      <c r="B27" s="92"/>
      <c r="C27" s="92"/>
      <c r="D27" s="92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94"/>
      <c r="CP27" s="111"/>
      <c r="CQ27" s="111"/>
      <c r="CR27" s="111"/>
      <c r="CS27" s="112"/>
      <c r="CT27" s="112"/>
      <c r="CU27" s="112"/>
      <c r="CV27" s="112"/>
      <c r="CW27" s="112"/>
      <c r="CX27" s="112"/>
      <c r="CY27" s="112"/>
      <c r="CZ27" s="113"/>
      <c r="DA27" s="113"/>
      <c r="DB27" s="113"/>
      <c r="DC27" s="114"/>
      <c r="DD27" s="114"/>
      <c r="DE27" s="114"/>
      <c r="DF27" s="115"/>
      <c r="DG27" s="115"/>
      <c r="DH27" s="115"/>
      <c r="DI27" s="104"/>
      <c r="DJ27" s="104"/>
      <c r="DK27" s="104"/>
      <c r="DL27" s="93"/>
      <c r="DM27" s="116"/>
      <c r="DN27" s="116"/>
      <c r="DO27" s="117"/>
      <c r="DP27" s="117"/>
      <c r="DQ27" s="117"/>
      <c r="DR27" s="92"/>
    </row>
    <row r="28" spans="1:122" x14ac:dyDescent="0.2">
      <c r="A28" s="92"/>
      <c r="B28" s="92"/>
      <c r="C28" s="92"/>
      <c r="D28" s="92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94"/>
      <c r="CP28" s="111"/>
      <c r="CQ28" s="111"/>
      <c r="CR28" s="111"/>
      <c r="CS28" s="112"/>
      <c r="CT28" s="112"/>
      <c r="CU28" s="112"/>
      <c r="CV28" s="112"/>
      <c r="CW28" s="112"/>
      <c r="CX28" s="112"/>
      <c r="CY28" s="112"/>
      <c r="CZ28" s="113"/>
      <c r="DA28" s="113"/>
      <c r="DB28" s="113"/>
      <c r="DC28" s="114"/>
      <c r="DD28" s="114"/>
      <c r="DE28" s="114"/>
      <c r="DF28" s="115"/>
      <c r="DG28" s="115"/>
      <c r="DH28" s="115"/>
      <c r="DI28" s="104"/>
      <c r="DJ28" s="104"/>
      <c r="DK28" s="104"/>
      <c r="DL28" s="93"/>
      <c r="DM28" s="116"/>
      <c r="DN28" s="116"/>
      <c r="DO28" s="117"/>
      <c r="DP28" s="117"/>
      <c r="DQ28" s="117"/>
      <c r="DR28" s="92"/>
    </row>
    <row r="29" spans="1:122" x14ac:dyDescent="0.2">
      <c r="A29" s="92"/>
      <c r="B29" s="92"/>
      <c r="C29" s="92"/>
      <c r="D29" s="92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94"/>
      <c r="CP29" s="111"/>
      <c r="CQ29" s="111"/>
      <c r="CR29" s="111"/>
      <c r="CS29" s="112"/>
      <c r="CT29" s="112"/>
      <c r="CU29" s="112"/>
      <c r="CV29" s="112"/>
      <c r="CW29" s="112"/>
      <c r="CX29" s="112"/>
      <c r="CY29" s="112"/>
      <c r="CZ29" s="113"/>
      <c r="DA29" s="113"/>
      <c r="DB29" s="113"/>
      <c r="DC29" s="114"/>
      <c r="DD29" s="114"/>
      <c r="DE29" s="114"/>
      <c r="DF29" s="115"/>
      <c r="DG29" s="115"/>
      <c r="DH29" s="115"/>
      <c r="DI29" s="104"/>
      <c r="DJ29" s="104"/>
      <c r="DK29" s="104"/>
      <c r="DL29" s="93"/>
      <c r="DM29" s="116"/>
      <c r="DN29" s="116"/>
      <c r="DO29" s="117"/>
      <c r="DP29" s="117"/>
      <c r="DQ29" s="117"/>
      <c r="DR29" s="92"/>
    </row>
    <row r="30" spans="1:122" x14ac:dyDescent="0.2">
      <c r="A30" s="92"/>
      <c r="B30" s="92"/>
      <c r="C30" s="92"/>
      <c r="D30" s="92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94"/>
      <c r="CP30" s="111"/>
      <c r="CQ30" s="111"/>
      <c r="CR30" s="111"/>
      <c r="CS30" s="112"/>
      <c r="CT30" s="112"/>
      <c r="CU30" s="112"/>
      <c r="CV30" s="112"/>
      <c r="CW30" s="112"/>
      <c r="CX30" s="112"/>
      <c r="CY30" s="112"/>
      <c r="CZ30" s="113"/>
      <c r="DA30" s="113"/>
      <c r="DB30" s="113"/>
      <c r="DC30" s="114"/>
      <c r="DD30" s="114"/>
      <c r="DE30" s="114"/>
      <c r="DF30" s="115"/>
      <c r="DG30" s="115"/>
      <c r="DH30" s="115"/>
      <c r="DI30" s="104"/>
      <c r="DJ30" s="104"/>
      <c r="DK30" s="104"/>
      <c r="DL30" s="93"/>
      <c r="DM30" s="116"/>
      <c r="DN30" s="116"/>
      <c r="DO30" s="117"/>
      <c r="DP30" s="117"/>
      <c r="DQ30" s="117"/>
      <c r="DR30" s="92"/>
    </row>
    <row r="31" spans="1:122" x14ac:dyDescent="0.2">
      <c r="A31" s="92"/>
      <c r="B31" s="92"/>
      <c r="C31" s="92"/>
      <c r="D31" s="92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94"/>
      <c r="CP31" s="111"/>
      <c r="CQ31" s="111"/>
      <c r="CR31" s="111"/>
      <c r="CS31" s="112"/>
      <c r="CT31" s="112"/>
      <c r="CU31" s="112"/>
      <c r="CV31" s="112"/>
      <c r="CW31" s="112"/>
      <c r="CX31" s="112"/>
      <c r="CY31" s="112"/>
      <c r="CZ31" s="113"/>
      <c r="DA31" s="113"/>
      <c r="DB31" s="113"/>
      <c r="DC31" s="114"/>
      <c r="DD31" s="114"/>
      <c r="DE31" s="114"/>
      <c r="DF31" s="115"/>
      <c r="DG31" s="115"/>
      <c r="DH31" s="115"/>
      <c r="DI31" s="104"/>
      <c r="DJ31" s="104"/>
      <c r="DK31" s="104"/>
      <c r="DL31" s="93"/>
      <c r="DM31" s="116"/>
      <c r="DN31" s="116"/>
      <c r="DO31" s="117"/>
      <c r="DP31" s="117"/>
      <c r="DQ31" s="117"/>
      <c r="DR31" s="92"/>
    </row>
    <row r="32" spans="1:122" x14ac:dyDescent="0.2">
      <c r="A32" s="92"/>
      <c r="B32" s="92"/>
      <c r="C32" s="92"/>
      <c r="D32" s="92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94"/>
      <c r="CP32" s="111"/>
      <c r="CQ32" s="111"/>
      <c r="CR32" s="111"/>
      <c r="CS32" s="112"/>
      <c r="CT32" s="112"/>
      <c r="CU32" s="112"/>
      <c r="CV32" s="112"/>
      <c r="CW32" s="112"/>
      <c r="CX32" s="112"/>
      <c r="CY32" s="112"/>
      <c r="CZ32" s="113"/>
      <c r="DA32" s="113"/>
      <c r="DB32" s="113"/>
      <c r="DC32" s="114"/>
      <c r="DD32" s="114"/>
      <c r="DE32" s="114"/>
      <c r="DF32" s="115"/>
      <c r="DG32" s="115"/>
      <c r="DH32" s="115"/>
      <c r="DI32" s="104"/>
      <c r="DJ32" s="104"/>
      <c r="DK32" s="104"/>
      <c r="DL32" s="93"/>
      <c r="DM32" s="116"/>
      <c r="DN32" s="116"/>
      <c r="DO32" s="117"/>
      <c r="DP32" s="117"/>
      <c r="DQ32" s="117"/>
      <c r="DR32" s="92"/>
    </row>
    <row r="33" spans="1:122" x14ac:dyDescent="0.2">
      <c r="A33" s="92"/>
      <c r="B33" s="92"/>
      <c r="C33" s="92"/>
      <c r="D33" s="92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94"/>
      <c r="CP33" s="111"/>
      <c r="CQ33" s="111"/>
      <c r="CR33" s="111"/>
      <c r="CS33" s="112"/>
      <c r="CT33" s="112"/>
      <c r="CU33" s="112"/>
      <c r="CV33" s="112"/>
      <c r="CW33" s="112"/>
      <c r="CX33" s="112"/>
      <c r="CY33" s="112"/>
      <c r="CZ33" s="113"/>
      <c r="DA33" s="113"/>
      <c r="DB33" s="113"/>
      <c r="DC33" s="114"/>
      <c r="DD33" s="114"/>
      <c r="DE33" s="114"/>
      <c r="DF33" s="115"/>
      <c r="DG33" s="115"/>
      <c r="DH33" s="115"/>
      <c r="DI33" s="104"/>
      <c r="DJ33" s="104"/>
      <c r="DK33" s="104"/>
      <c r="DL33" s="93"/>
      <c r="DM33" s="116"/>
      <c r="DN33" s="116"/>
      <c r="DO33" s="117"/>
      <c r="DP33" s="117"/>
      <c r="DQ33" s="117"/>
      <c r="DR33" s="92"/>
    </row>
    <row r="34" spans="1:122" x14ac:dyDescent="0.2">
      <c r="A34" s="92"/>
      <c r="B34" s="92"/>
      <c r="C34" s="92"/>
      <c r="D34" s="92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94"/>
      <c r="CP34" s="111"/>
      <c r="CQ34" s="111"/>
      <c r="CR34" s="111"/>
      <c r="CS34" s="112"/>
      <c r="CT34" s="112"/>
      <c r="CU34" s="112"/>
      <c r="CV34" s="112"/>
      <c r="CW34" s="112"/>
      <c r="CX34" s="112"/>
      <c r="CY34" s="112"/>
      <c r="CZ34" s="113"/>
      <c r="DA34" s="113"/>
      <c r="DB34" s="113"/>
      <c r="DC34" s="114"/>
      <c r="DD34" s="114"/>
      <c r="DE34" s="114"/>
      <c r="DF34" s="115"/>
      <c r="DG34" s="115"/>
      <c r="DH34" s="115"/>
      <c r="DI34" s="104"/>
      <c r="DJ34" s="104"/>
      <c r="DK34" s="104"/>
      <c r="DL34" s="93"/>
      <c r="DM34" s="116"/>
      <c r="DN34" s="116"/>
      <c r="DO34" s="117"/>
      <c r="DP34" s="117"/>
      <c r="DQ34" s="117"/>
      <c r="DR34" s="92"/>
    </row>
    <row r="35" spans="1:122" x14ac:dyDescent="0.2">
      <c r="A35" s="92"/>
      <c r="B35" s="92"/>
      <c r="C35" s="92"/>
      <c r="D35" s="92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94"/>
      <c r="CP35" s="111"/>
      <c r="CQ35" s="111"/>
      <c r="CR35" s="111"/>
      <c r="CS35" s="112"/>
      <c r="CT35" s="112"/>
      <c r="CU35" s="112"/>
      <c r="CV35" s="112"/>
      <c r="CW35" s="112"/>
      <c r="CX35" s="112"/>
      <c r="CY35" s="112"/>
      <c r="CZ35" s="113"/>
      <c r="DA35" s="113"/>
      <c r="DB35" s="113"/>
      <c r="DC35" s="114"/>
      <c r="DD35" s="114"/>
      <c r="DE35" s="114"/>
      <c r="DF35" s="115"/>
      <c r="DG35" s="115"/>
      <c r="DH35" s="115"/>
      <c r="DI35" s="104"/>
      <c r="DJ35" s="104"/>
      <c r="DK35" s="104"/>
      <c r="DL35" s="93"/>
      <c r="DM35" s="116"/>
      <c r="DN35" s="116"/>
      <c r="DO35" s="117"/>
      <c r="DP35" s="117"/>
      <c r="DQ35" s="117"/>
      <c r="DR35" s="92"/>
    </row>
    <row r="36" spans="1:122" x14ac:dyDescent="0.2">
      <c r="A36" s="92"/>
      <c r="B36" s="92"/>
      <c r="C36" s="92"/>
      <c r="D36" s="92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94"/>
      <c r="CP36" s="111"/>
      <c r="CQ36" s="111"/>
      <c r="CR36" s="111"/>
      <c r="CS36" s="112"/>
      <c r="CT36" s="112"/>
      <c r="CU36" s="112"/>
      <c r="CV36" s="112"/>
      <c r="CW36" s="112"/>
      <c r="CX36" s="112"/>
      <c r="CY36" s="112"/>
      <c r="CZ36" s="113"/>
      <c r="DA36" s="113"/>
      <c r="DB36" s="113"/>
      <c r="DC36" s="114"/>
      <c r="DD36" s="114"/>
      <c r="DE36" s="114"/>
      <c r="DF36" s="115"/>
      <c r="DG36" s="115"/>
      <c r="DH36" s="115"/>
      <c r="DI36" s="104"/>
      <c r="DJ36" s="104"/>
      <c r="DK36" s="104"/>
      <c r="DL36" s="93"/>
      <c r="DM36" s="116"/>
      <c r="DN36" s="116"/>
      <c r="DO36" s="117"/>
      <c r="DP36" s="117"/>
      <c r="DQ36" s="117"/>
      <c r="DR36" s="92"/>
    </row>
    <row r="37" spans="1:122" x14ac:dyDescent="0.2">
      <c r="A37" s="92"/>
      <c r="B37" s="92"/>
      <c r="C37" s="92"/>
      <c r="D37" s="92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94"/>
      <c r="CP37" s="111"/>
      <c r="CQ37" s="111"/>
      <c r="CR37" s="111"/>
      <c r="CS37" s="112"/>
      <c r="CT37" s="112"/>
      <c r="CU37" s="112"/>
      <c r="CV37" s="112"/>
      <c r="CW37" s="112"/>
      <c r="CX37" s="112"/>
      <c r="CY37" s="112"/>
      <c r="CZ37" s="113"/>
      <c r="DA37" s="113"/>
      <c r="DB37" s="113"/>
      <c r="DC37" s="114"/>
      <c r="DD37" s="114"/>
      <c r="DE37" s="114"/>
      <c r="DF37" s="115"/>
      <c r="DG37" s="115"/>
      <c r="DH37" s="115"/>
      <c r="DI37" s="104"/>
      <c r="DJ37" s="104"/>
      <c r="DK37" s="104"/>
      <c r="DL37" s="93"/>
      <c r="DM37" s="116"/>
      <c r="DN37" s="116"/>
      <c r="DO37" s="117"/>
      <c r="DP37" s="117"/>
      <c r="DQ37" s="117"/>
      <c r="DR37" s="92"/>
    </row>
    <row r="38" spans="1:122" x14ac:dyDescent="0.2">
      <c r="A38" s="92"/>
      <c r="B38" s="92"/>
      <c r="C38" s="92"/>
      <c r="D38" s="92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94"/>
      <c r="CP38" s="111"/>
      <c r="CQ38" s="111"/>
      <c r="CR38" s="111"/>
      <c r="CS38" s="112"/>
      <c r="CT38" s="112"/>
      <c r="CU38" s="112"/>
      <c r="CV38" s="112"/>
      <c r="CW38" s="112"/>
      <c r="CX38" s="112"/>
      <c r="CY38" s="112"/>
      <c r="CZ38" s="113"/>
      <c r="DA38" s="113"/>
      <c r="DB38" s="113"/>
      <c r="DC38" s="114"/>
      <c r="DD38" s="114"/>
      <c r="DE38" s="114"/>
      <c r="DF38" s="115"/>
      <c r="DG38" s="115"/>
      <c r="DH38" s="115"/>
      <c r="DI38" s="104"/>
      <c r="DJ38" s="104"/>
      <c r="DK38" s="104"/>
      <c r="DL38" s="93"/>
      <c r="DM38" s="116"/>
      <c r="DN38" s="116"/>
      <c r="DO38" s="117"/>
      <c r="DP38" s="117"/>
      <c r="DQ38" s="117"/>
      <c r="DR38" s="92"/>
    </row>
    <row r="39" spans="1:122" x14ac:dyDescent="0.2">
      <c r="A39" s="92"/>
      <c r="B39" s="92"/>
      <c r="C39" s="92"/>
      <c r="D39" s="92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94"/>
      <c r="CP39" s="111"/>
      <c r="CQ39" s="111"/>
      <c r="CR39" s="111"/>
      <c r="CS39" s="112"/>
      <c r="CT39" s="112"/>
      <c r="CU39" s="112"/>
      <c r="CV39" s="112"/>
      <c r="CW39" s="112"/>
      <c r="CX39" s="112"/>
      <c r="CY39" s="112"/>
      <c r="CZ39" s="113"/>
      <c r="DA39" s="113"/>
      <c r="DB39" s="113"/>
      <c r="DC39" s="114"/>
      <c r="DD39" s="114"/>
      <c r="DE39" s="114"/>
      <c r="DF39" s="115"/>
      <c r="DG39" s="115"/>
      <c r="DH39" s="115"/>
      <c r="DI39" s="104"/>
      <c r="DJ39" s="104"/>
      <c r="DK39" s="104"/>
      <c r="DL39" s="93"/>
      <c r="DM39" s="116"/>
      <c r="DN39" s="116"/>
      <c r="DO39" s="117"/>
      <c r="DP39" s="117"/>
      <c r="DQ39" s="117"/>
      <c r="DR39" s="92"/>
    </row>
    <row r="40" spans="1:122" x14ac:dyDescent="0.2">
      <c r="A40" s="92"/>
      <c r="B40" s="92"/>
      <c r="C40" s="92"/>
      <c r="D40" s="92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94"/>
      <c r="CP40" s="111"/>
      <c r="CQ40" s="111"/>
      <c r="CR40" s="111"/>
      <c r="CS40" s="112"/>
      <c r="CT40" s="112"/>
      <c r="CU40" s="112"/>
      <c r="CV40" s="112"/>
      <c r="CW40" s="112"/>
      <c r="CX40" s="112"/>
      <c r="CY40" s="112"/>
      <c r="CZ40" s="113"/>
      <c r="DA40" s="113"/>
      <c r="DB40" s="113"/>
      <c r="DC40" s="114"/>
      <c r="DD40" s="114"/>
      <c r="DE40" s="114"/>
      <c r="DF40" s="115"/>
      <c r="DG40" s="115"/>
      <c r="DH40" s="115"/>
      <c r="DI40" s="104"/>
      <c r="DJ40" s="104"/>
      <c r="DK40" s="104"/>
      <c r="DL40" s="93"/>
      <c r="DM40" s="116"/>
      <c r="DN40" s="116"/>
      <c r="DO40" s="117"/>
      <c r="DP40" s="117"/>
      <c r="DQ40" s="117"/>
      <c r="DR40" s="92"/>
    </row>
    <row r="41" spans="1:122" x14ac:dyDescent="0.2">
      <c r="A41" s="92"/>
      <c r="B41" s="92"/>
      <c r="C41" s="92"/>
      <c r="D41" s="92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94"/>
      <c r="CP41" s="111"/>
      <c r="CQ41" s="111"/>
      <c r="CR41" s="111"/>
      <c r="CS41" s="112"/>
      <c r="CT41" s="112"/>
      <c r="CU41" s="112"/>
      <c r="CV41" s="112"/>
      <c r="CW41" s="112"/>
      <c r="CX41" s="112"/>
      <c r="CY41" s="112"/>
      <c r="CZ41" s="113"/>
      <c r="DA41" s="113"/>
      <c r="DB41" s="113"/>
      <c r="DC41" s="114"/>
      <c r="DD41" s="114"/>
      <c r="DE41" s="114"/>
      <c r="DF41" s="115"/>
      <c r="DG41" s="115"/>
      <c r="DH41" s="115"/>
      <c r="DI41" s="104"/>
      <c r="DJ41" s="104"/>
      <c r="DK41" s="104"/>
      <c r="DL41" s="93"/>
      <c r="DM41" s="116"/>
      <c r="DN41" s="116"/>
      <c r="DO41" s="117"/>
      <c r="DP41" s="117"/>
      <c r="DQ41" s="117"/>
      <c r="DR41" s="92"/>
    </row>
    <row r="42" spans="1:122" x14ac:dyDescent="0.2">
      <c r="A42" s="92"/>
      <c r="B42" s="92"/>
      <c r="C42" s="92"/>
      <c r="D42" s="92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94"/>
      <c r="CP42" s="111"/>
      <c r="CQ42" s="111"/>
      <c r="CR42" s="111"/>
      <c r="CS42" s="112"/>
      <c r="CT42" s="112"/>
      <c r="CU42" s="112"/>
      <c r="CV42" s="112"/>
      <c r="CW42" s="112"/>
      <c r="CX42" s="112"/>
      <c r="CY42" s="112"/>
      <c r="CZ42" s="113"/>
      <c r="DA42" s="113"/>
      <c r="DB42" s="113"/>
      <c r="DC42" s="114"/>
      <c r="DD42" s="114"/>
      <c r="DE42" s="114"/>
      <c r="DF42" s="115"/>
      <c r="DG42" s="115"/>
      <c r="DH42" s="115"/>
      <c r="DI42" s="104"/>
      <c r="DJ42" s="104"/>
      <c r="DK42" s="104"/>
      <c r="DL42" s="93"/>
      <c r="DM42" s="116"/>
      <c r="DN42" s="116"/>
      <c r="DO42" s="117"/>
      <c r="DP42" s="117"/>
      <c r="DQ42" s="117"/>
      <c r="DR42" s="92"/>
    </row>
    <row r="43" spans="1:122" x14ac:dyDescent="0.2">
      <c r="A43" s="92"/>
      <c r="B43" s="92"/>
      <c r="C43" s="92"/>
      <c r="D43" s="92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94"/>
      <c r="CP43" s="111"/>
      <c r="CQ43" s="111"/>
      <c r="CR43" s="111"/>
      <c r="CS43" s="112"/>
      <c r="CT43" s="112"/>
      <c r="CU43" s="112"/>
      <c r="CV43" s="112"/>
      <c r="CW43" s="112"/>
      <c r="CX43" s="112"/>
      <c r="CY43" s="112"/>
      <c r="CZ43" s="113"/>
      <c r="DA43" s="113"/>
      <c r="DB43" s="113"/>
      <c r="DC43" s="114"/>
      <c r="DD43" s="114"/>
      <c r="DE43" s="114"/>
      <c r="DF43" s="115"/>
      <c r="DG43" s="115"/>
      <c r="DH43" s="115"/>
      <c r="DI43" s="104"/>
      <c r="DJ43" s="104"/>
      <c r="DK43" s="104"/>
      <c r="DL43" s="93"/>
      <c r="DM43" s="116"/>
      <c r="DN43" s="116"/>
      <c r="DO43" s="117"/>
      <c r="DP43" s="117"/>
      <c r="DQ43" s="117"/>
      <c r="DR43" s="92"/>
    </row>
    <row r="44" spans="1:122" x14ac:dyDescent="0.2">
      <c r="A44" s="92"/>
      <c r="B44" s="92"/>
      <c r="C44" s="92"/>
      <c r="D44" s="92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94"/>
      <c r="CP44" s="111"/>
      <c r="CQ44" s="111"/>
      <c r="CR44" s="111"/>
      <c r="CS44" s="112"/>
      <c r="CT44" s="112"/>
      <c r="CU44" s="112"/>
      <c r="CV44" s="112"/>
      <c r="CW44" s="112"/>
      <c r="CX44" s="112"/>
      <c r="CY44" s="112"/>
      <c r="CZ44" s="113"/>
      <c r="DA44" s="113"/>
      <c r="DB44" s="113"/>
      <c r="DC44" s="114"/>
      <c r="DD44" s="114"/>
      <c r="DE44" s="114"/>
      <c r="DF44" s="115"/>
      <c r="DG44" s="115"/>
      <c r="DH44" s="115"/>
      <c r="DI44" s="104"/>
      <c r="DJ44" s="104"/>
      <c r="DK44" s="104"/>
      <c r="DL44" s="93"/>
      <c r="DM44" s="116"/>
      <c r="DN44" s="116"/>
      <c r="DO44" s="117"/>
      <c r="DP44" s="117"/>
      <c r="DQ44" s="117"/>
      <c r="DR44" s="92"/>
    </row>
    <row r="45" spans="1:122" x14ac:dyDescent="0.2">
      <c r="A45" s="92"/>
      <c r="B45" s="92"/>
      <c r="C45" s="92"/>
      <c r="D45" s="92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94"/>
      <c r="CP45" s="111"/>
      <c r="CQ45" s="111"/>
      <c r="CR45" s="111"/>
      <c r="CS45" s="112"/>
      <c r="CT45" s="112"/>
      <c r="CU45" s="112"/>
      <c r="CV45" s="112"/>
      <c r="CW45" s="112"/>
      <c r="CX45" s="112"/>
      <c r="CY45" s="112"/>
      <c r="CZ45" s="113"/>
      <c r="DA45" s="113"/>
      <c r="DB45" s="113"/>
      <c r="DC45" s="114"/>
      <c r="DD45" s="114"/>
      <c r="DE45" s="114"/>
      <c r="DF45" s="115"/>
      <c r="DG45" s="115"/>
      <c r="DH45" s="115"/>
      <c r="DI45" s="104"/>
      <c r="DJ45" s="104"/>
      <c r="DK45" s="104"/>
      <c r="DL45" s="93"/>
      <c r="DM45" s="116"/>
      <c r="DN45" s="116"/>
      <c r="DO45" s="117"/>
      <c r="DP45" s="117"/>
      <c r="DQ45" s="117"/>
      <c r="DR45" s="92"/>
    </row>
    <row r="46" spans="1:122" x14ac:dyDescent="0.2">
      <c r="A46" s="92"/>
      <c r="B46" s="92"/>
      <c r="C46" s="92"/>
      <c r="D46" s="92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94"/>
      <c r="CP46" s="111"/>
      <c r="CQ46" s="111"/>
      <c r="CR46" s="111"/>
      <c r="CS46" s="112"/>
      <c r="CT46" s="112"/>
      <c r="CU46" s="112"/>
      <c r="CV46" s="112"/>
      <c r="CW46" s="112"/>
      <c r="CX46" s="112"/>
      <c r="CY46" s="112"/>
      <c r="CZ46" s="113"/>
      <c r="DA46" s="113"/>
      <c r="DB46" s="113"/>
      <c r="DC46" s="114"/>
      <c r="DD46" s="114"/>
      <c r="DE46" s="114"/>
      <c r="DF46" s="115"/>
      <c r="DG46" s="115"/>
      <c r="DH46" s="115"/>
      <c r="DI46" s="104"/>
      <c r="DJ46" s="104"/>
      <c r="DK46" s="104"/>
      <c r="DL46" s="93"/>
      <c r="DM46" s="116"/>
      <c r="DN46" s="116"/>
      <c r="DO46" s="117"/>
      <c r="DP46" s="117"/>
      <c r="DQ46" s="117"/>
      <c r="DR46" s="92"/>
    </row>
    <row r="47" spans="1:122" x14ac:dyDescent="0.2">
      <c r="A47" s="92"/>
      <c r="B47" s="92"/>
      <c r="C47" s="92"/>
      <c r="D47" s="92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94"/>
      <c r="CP47" s="111"/>
      <c r="CQ47" s="111"/>
      <c r="CR47" s="111"/>
      <c r="CS47" s="112"/>
      <c r="CT47" s="112"/>
      <c r="CU47" s="112"/>
      <c r="CV47" s="112"/>
      <c r="CW47" s="112"/>
      <c r="CX47" s="112"/>
      <c r="CY47" s="112"/>
      <c r="CZ47" s="113"/>
      <c r="DA47" s="113"/>
      <c r="DB47" s="113"/>
      <c r="DC47" s="114"/>
      <c r="DD47" s="114"/>
      <c r="DE47" s="114"/>
      <c r="DF47" s="115"/>
      <c r="DG47" s="115"/>
      <c r="DH47" s="115"/>
      <c r="DI47" s="104"/>
      <c r="DJ47" s="104"/>
      <c r="DK47" s="104"/>
      <c r="DL47" s="93"/>
      <c r="DM47" s="116"/>
      <c r="DN47" s="116"/>
      <c r="DO47" s="117"/>
      <c r="DP47" s="117"/>
      <c r="DQ47" s="117"/>
      <c r="DR47" s="92"/>
    </row>
    <row r="48" spans="1:122" x14ac:dyDescent="0.2">
      <c r="A48" s="92"/>
      <c r="B48" s="92"/>
      <c r="C48" s="92"/>
      <c r="D48" s="92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94"/>
      <c r="CP48" s="111"/>
      <c r="CQ48" s="111"/>
      <c r="CR48" s="111"/>
      <c r="CS48" s="112"/>
      <c r="CT48" s="112"/>
      <c r="CU48" s="112"/>
      <c r="CV48" s="112"/>
      <c r="CW48" s="112"/>
      <c r="CX48" s="112"/>
      <c r="CY48" s="112"/>
      <c r="CZ48" s="113"/>
      <c r="DA48" s="113"/>
      <c r="DB48" s="113"/>
      <c r="DC48" s="114"/>
      <c r="DD48" s="114"/>
      <c r="DE48" s="114"/>
      <c r="DF48" s="115"/>
      <c r="DG48" s="115"/>
      <c r="DH48" s="115"/>
      <c r="DI48" s="104"/>
      <c r="DJ48" s="104"/>
      <c r="DK48" s="104"/>
      <c r="DL48" s="93"/>
      <c r="DM48" s="116"/>
      <c r="DN48" s="116"/>
      <c r="DO48" s="117"/>
      <c r="DP48" s="117"/>
      <c r="DQ48" s="117"/>
      <c r="DR48" s="92"/>
    </row>
    <row r="49" spans="1:122" x14ac:dyDescent="0.2">
      <c r="A49" s="92"/>
      <c r="B49" s="92"/>
      <c r="C49" s="92"/>
      <c r="D49" s="92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94"/>
      <c r="CP49" s="111"/>
      <c r="CQ49" s="111"/>
      <c r="CR49" s="111"/>
      <c r="CS49" s="112"/>
      <c r="CT49" s="112"/>
      <c r="CU49" s="112"/>
      <c r="CV49" s="112"/>
      <c r="CW49" s="112"/>
      <c r="CX49" s="112"/>
      <c r="CY49" s="112"/>
      <c r="CZ49" s="113"/>
      <c r="DA49" s="113"/>
      <c r="DB49" s="113"/>
      <c r="DC49" s="114"/>
      <c r="DD49" s="114"/>
      <c r="DE49" s="114"/>
      <c r="DF49" s="115"/>
      <c r="DG49" s="115"/>
      <c r="DH49" s="115"/>
      <c r="DI49" s="104"/>
      <c r="DJ49" s="104"/>
      <c r="DK49" s="104"/>
      <c r="DL49" s="93"/>
      <c r="DM49" s="116"/>
      <c r="DN49" s="116"/>
      <c r="DO49" s="117"/>
      <c r="DP49" s="117"/>
      <c r="DQ49" s="117"/>
      <c r="DR49" s="92"/>
    </row>
    <row r="50" spans="1:122" x14ac:dyDescent="0.2">
      <c r="A50" s="92"/>
      <c r="B50" s="92"/>
      <c r="C50" s="92"/>
      <c r="D50" s="92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94"/>
      <c r="CP50" s="111"/>
      <c r="CQ50" s="111"/>
      <c r="CR50" s="111"/>
      <c r="CS50" s="112"/>
      <c r="CT50" s="112"/>
      <c r="CU50" s="112"/>
      <c r="CV50" s="112"/>
      <c r="CW50" s="112"/>
      <c r="CX50" s="112"/>
      <c r="CY50" s="112"/>
      <c r="CZ50" s="113"/>
      <c r="DA50" s="113"/>
      <c r="DB50" s="113"/>
      <c r="DC50" s="114"/>
      <c r="DD50" s="114"/>
      <c r="DE50" s="114"/>
      <c r="DF50" s="115"/>
      <c r="DG50" s="115"/>
      <c r="DH50" s="115"/>
      <c r="DI50" s="104"/>
      <c r="DJ50" s="104"/>
      <c r="DK50" s="104"/>
      <c r="DL50" s="93"/>
      <c r="DM50" s="116"/>
      <c r="DN50" s="116"/>
      <c r="DO50" s="117"/>
      <c r="DP50" s="117"/>
      <c r="DQ50" s="117"/>
      <c r="DR50" s="92"/>
    </row>
    <row r="51" spans="1:122" x14ac:dyDescent="0.2">
      <c r="A51" s="92"/>
      <c r="B51" s="92"/>
      <c r="C51" s="92"/>
      <c r="D51" s="92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94"/>
      <c r="CP51" s="111"/>
      <c r="CQ51" s="111"/>
      <c r="CR51" s="111"/>
      <c r="CS51" s="112"/>
      <c r="CT51" s="112"/>
      <c r="CU51" s="112"/>
      <c r="CV51" s="112"/>
      <c r="CW51" s="112"/>
      <c r="CX51" s="112"/>
      <c r="CY51" s="112"/>
      <c r="CZ51" s="113"/>
      <c r="DA51" s="113"/>
      <c r="DB51" s="113"/>
      <c r="DC51" s="114"/>
      <c r="DD51" s="114"/>
      <c r="DE51" s="114"/>
      <c r="DF51" s="115"/>
      <c r="DG51" s="115"/>
      <c r="DH51" s="115"/>
      <c r="DI51" s="104"/>
      <c r="DJ51" s="104"/>
      <c r="DK51" s="104"/>
      <c r="DL51" s="93"/>
      <c r="DM51" s="116"/>
      <c r="DN51" s="116"/>
      <c r="DO51" s="117"/>
      <c r="DP51" s="117"/>
      <c r="DQ51" s="117"/>
      <c r="DR51" s="92"/>
    </row>
    <row r="52" spans="1:122" x14ac:dyDescent="0.2">
      <c r="A52" s="92"/>
      <c r="B52" s="92"/>
      <c r="C52" s="92"/>
      <c r="D52" s="92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94"/>
      <c r="CP52" s="111"/>
      <c r="CQ52" s="111"/>
      <c r="CR52" s="111"/>
      <c r="CS52" s="112"/>
      <c r="CT52" s="112"/>
      <c r="CU52" s="112"/>
      <c r="CV52" s="112"/>
      <c r="CW52" s="112"/>
      <c r="CX52" s="112"/>
      <c r="CY52" s="112"/>
      <c r="CZ52" s="113"/>
      <c r="DA52" s="113"/>
      <c r="DB52" s="113"/>
      <c r="DC52" s="114"/>
      <c r="DD52" s="114"/>
      <c r="DE52" s="114"/>
      <c r="DF52" s="115"/>
      <c r="DG52" s="115"/>
      <c r="DH52" s="115"/>
      <c r="DI52" s="104"/>
      <c r="DJ52" s="104"/>
      <c r="DK52" s="104"/>
      <c r="DL52" s="93"/>
      <c r="DM52" s="116"/>
      <c r="DN52" s="116"/>
      <c r="DO52" s="117"/>
      <c r="DP52" s="117"/>
      <c r="DQ52" s="117"/>
      <c r="DR52" s="92"/>
    </row>
    <row r="53" spans="1:122" x14ac:dyDescent="0.2">
      <c r="A53" s="92"/>
      <c r="B53" s="92"/>
      <c r="C53" s="92"/>
      <c r="D53" s="92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94"/>
      <c r="CP53" s="111"/>
      <c r="CQ53" s="111"/>
      <c r="CR53" s="111"/>
      <c r="CS53" s="112"/>
      <c r="CT53" s="112"/>
      <c r="CU53" s="112"/>
      <c r="CV53" s="112"/>
      <c r="CW53" s="112"/>
      <c r="CX53" s="112"/>
      <c r="CY53" s="112"/>
      <c r="CZ53" s="113"/>
      <c r="DA53" s="113"/>
      <c r="DB53" s="113"/>
      <c r="DC53" s="114"/>
      <c r="DD53" s="114"/>
      <c r="DE53" s="114"/>
      <c r="DF53" s="115"/>
      <c r="DG53" s="115"/>
      <c r="DH53" s="115"/>
      <c r="DI53" s="104"/>
      <c r="DJ53" s="104"/>
      <c r="DK53" s="104"/>
      <c r="DL53" s="93"/>
      <c r="DM53" s="116"/>
      <c r="DN53" s="116"/>
      <c r="DO53" s="117"/>
      <c r="DP53" s="117"/>
      <c r="DQ53" s="117"/>
      <c r="DR53" s="92"/>
    </row>
    <row r="54" spans="1:122" x14ac:dyDescent="0.2">
      <c r="A54" s="92"/>
      <c r="B54" s="92"/>
      <c r="C54" s="92"/>
      <c r="D54" s="92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94"/>
      <c r="CP54" s="111"/>
      <c r="CQ54" s="111"/>
      <c r="CR54" s="111"/>
      <c r="CS54" s="112"/>
      <c r="CT54" s="112"/>
      <c r="CU54" s="112"/>
      <c r="CV54" s="112"/>
      <c r="CW54" s="112"/>
      <c r="CX54" s="112"/>
      <c r="CY54" s="112"/>
      <c r="CZ54" s="113"/>
      <c r="DA54" s="113"/>
      <c r="DB54" s="113"/>
      <c r="DC54" s="114"/>
      <c r="DD54" s="114"/>
      <c r="DE54" s="114"/>
      <c r="DF54" s="115"/>
      <c r="DG54" s="115"/>
      <c r="DH54" s="115"/>
      <c r="DI54" s="104"/>
      <c r="DJ54" s="104"/>
      <c r="DK54" s="104"/>
      <c r="DL54" s="93"/>
      <c r="DM54" s="116"/>
      <c r="DN54" s="116"/>
      <c r="DO54" s="117"/>
      <c r="DP54" s="117"/>
      <c r="DQ54" s="117"/>
      <c r="DR54" s="92"/>
    </row>
    <row r="55" spans="1:122" x14ac:dyDescent="0.2">
      <c r="A55" s="92"/>
      <c r="B55" s="92"/>
      <c r="C55" s="92"/>
      <c r="D55" s="92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94"/>
      <c r="CP55" s="111"/>
      <c r="CQ55" s="111"/>
      <c r="CR55" s="111"/>
      <c r="CS55" s="112"/>
      <c r="CT55" s="112"/>
      <c r="CU55" s="112"/>
      <c r="CV55" s="112"/>
      <c r="CW55" s="112"/>
      <c r="CX55" s="112"/>
      <c r="CY55" s="112"/>
      <c r="CZ55" s="113"/>
      <c r="DA55" s="113"/>
      <c r="DB55" s="113"/>
      <c r="DC55" s="114"/>
      <c r="DD55" s="114"/>
      <c r="DE55" s="114"/>
      <c r="DF55" s="115"/>
      <c r="DG55" s="115"/>
      <c r="DH55" s="115"/>
      <c r="DI55" s="104"/>
      <c r="DJ55" s="104"/>
      <c r="DK55" s="104"/>
      <c r="DL55" s="93"/>
      <c r="DM55" s="116"/>
      <c r="DN55" s="116"/>
      <c r="DO55" s="117"/>
      <c r="DP55" s="117"/>
      <c r="DQ55" s="117"/>
      <c r="DR55" s="92"/>
    </row>
    <row r="56" spans="1:122" x14ac:dyDescent="0.2">
      <c r="A56" s="92"/>
      <c r="B56" s="92"/>
      <c r="C56" s="92"/>
      <c r="D56" s="92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94"/>
      <c r="CP56" s="111"/>
      <c r="CQ56" s="111"/>
      <c r="CR56" s="111"/>
      <c r="CS56" s="112"/>
      <c r="CT56" s="112"/>
      <c r="CU56" s="112"/>
      <c r="CV56" s="112"/>
      <c r="CW56" s="112"/>
      <c r="CX56" s="112"/>
      <c r="CY56" s="112"/>
      <c r="CZ56" s="113"/>
      <c r="DA56" s="113"/>
      <c r="DB56" s="113"/>
      <c r="DC56" s="114"/>
      <c r="DD56" s="114"/>
      <c r="DE56" s="114"/>
      <c r="DF56" s="115"/>
      <c r="DG56" s="115"/>
      <c r="DH56" s="115"/>
      <c r="DI56" s="104"/>
      <c r="DJ56" s="104"/>
      <c r="DK56" s="104"/>
      <c r="DL56" s="93"/>
      <c r="DM56" s="116"/>
      <c r="DN56" s="116"/>
      <c r="DO56" s="117"/>
      <c r="DP56" s="117"/>
      <c r="DQ56" s="117"/>
      <c r="DR56" s="92"/>
    </row>
    <row r="57" spans="1:122" x14ac:dyDescent="0.2">
      <c r="A57" s="92"/>
      <c r="B57" s="92"/>
      <c r="C57" s="92"/>
      <c r="D57" s="92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94"/>
      <c r="CP57" s="111"/>
      <c r="CQ57" s="111"/>
      <c r="CR57" s="111"/>
      <c r="CS57" s="112"/>
      <c r="CT57" s="112"/>
      <c r="CU57" s="112"/>
      <c r="CV57" s="112"/>
      <c r="CW57" s="112"/>
      <c r="CX57" s="112"/>
      <c r="CY57" s="112"/>
      <c r="CZ57" s="113"/>
      <c r="DA57" s="113"/>
      <c r="DB57" s="113"/>
      <c r="DC57" s="114"/>
      <c r="DD57" s="114"/>
      <c r="DE57" s="114"/>
      <c r="DF57" s="115"/>
      <c r="DG57" s="115"/>
      <c r="DH57" s="115"/>
      <c r="DI57" s="104"/>
      <c r="DJ57" s="104"/>
      <c r="DK57" s="104"/>
      <c r="DL57" s="93"/>
      <c r="DM57" s="116"/>
      <c r="DN57" s="116"/>
      <c r="DO57" s="117"/>
      <c r="DP57" s="117"/>
      <c r="DQ57" s="117"/>
      <c r="DR57" s="92"/>
    </row>
    <row r="58" spans="1:122" x14ac:dyDescent="0.2">
      <c r="A58" s="92"/>
      <c r="B58" s="92"/>
      <c r="C58" s="92"/>
      <c r="D58" s="92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94"/>
      <c r="CP58" s="111"/>
      <c r="CQ58" s="111"/>
      <c r="CR58" s="111"/>
      <c r="CS58" s="112"/>
      <c r="CT58" s="112"/>
      <c r="CU58" s="112"/>
      <c r="CV58" s="112"/>
      <c r="CW58" s="112"/>
      <c r="CX58" s="112"/>
      <c r="CY58" s="112"/>
      <c r="CZ58" s="113"/>
      <c r="DA58" s="113"/>
      <c r="DB58" s="113"/>
      <c r="DC58" s="114"/>
      <c r="DD58" s="114"/>
      <c r="DE58" s="114"/>
      <c r="DF58" s="115"/>
      <c r="DG58" s="115"/>
      <c r="DH58" s="115"/>
      <c r="DI58" s="104"/>
      <c r="DJ58" s="104"/>
      <c r="DK58" s="104"/>
      <c r="DL58" s="93"/>
      <c r="DM58" s="116"/>
      <c r="DN58" s="116"/>
      <c r="DO58" s="117"/>
      <c r="DP58" s="117"/>
      <c r="DQ58" s="117"/>
      <c r="DR58" s="92"/>
    </row>
    <row r="59" spans="1:122" x14ac:dyDescent="0.2">
      <c r="A59" s="92"/>
      <c r="B59" s="92"/>
      <c r="C59" s="92"/>
      <c r="D59" s="92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94"/>
      <c r="CP59" s="111"/>
      <c r="CQ59" s="111"/>
      <c r="CR59" s="111"/>
      <c r="CS59" s="112"/>
      <c r="CT59" s="112"/>
      <c r="CU59" s="112"/>
      <c r="CV59" s="112"/>
      <c r="CW59" s="112"/>
      <c r="CX59" s="112"/>
      <c r="CY59" s="112"/>
      <c r="CZ59" s="113"/>
      <c r="DA59" s="113"/>
      <c r="DB59" s="113"/>
      <c r="DC59" s="114"/>
      <c r="DD59" s="114"/>
      <c r="DE59" s="114"/>
      <c r="DF59" s="115"/>
      <c r="DG59" s="115"/>
      <c r="DH59" s="115"/>
      <c r="DI59" s="104"/>
      <c r="DJ59" s="104"/>
      <c r="DK59" s="104"/>
      <c r="DL59" s="93"/>
      <c r="DM59" s="116"/>
      <c r="DN59" s="116"/>
      <c r="DO59" s="117"/>
      <c r="DP59" s="117"/>
      <c r="DQ59" s="117"/>
      <c r="DR59" s="92"/>
    </row>
    <row r="60" spans="1:122" x14ac:dyDescent="0.2">
      <c r="A60" s="92"/>
      <c r="B60" s="92"/>
      <c r="C60" s="92"/>
      <c r="D60" s="92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94"/>
      <c r="CP60" s="111"/>
      <c r="CQ60" s="111"/>
      <c r="CR60" s="111"/>
      <c r="CS60" s="112"/>
      <c r="CT60" s="112"/>
      <c r="CU60" s="112"/>
      <c r="CV60" s="112"/>
      <c r="CW60" s="112"/>
      <c r="CX60" s="112"/>
      <c r="CY60" s="112"/>
      <c r="CZ60" s="113"/>
      <c r="DA60" s="113"/>
      <c r="DB60" s="113"/>
      <c r="DC60" s="114"/>
      <c r="DD60" s="114"/>
      <c r="DE60" s="114"/>
      <c r="DF60" s="115"/>
      <c r="DG60" s="115"/>
      <c r="DH60" s="115"/>
      <c r="DI60" s="104"/>
      <c r="DJ60" s="104"/>
      <c r="DK60" s="104"/>
      <c r="DL60" s="93"/>
      <c r="DM60" s="116"/>
      <c r="DN60" s="116"/>
      <c r="DO60" s="117"/>
      <c r="DP60" s="117"/>
      <c r="DQ60" s="117"/>
      <c r="DR60" s="92"/>
    </row>
    <row r="61" spans="1:122" x14ac:dyDescent="0.2">
      <c r="A61" s="92"/>
      <c r="B61" s="92"/>
      <c r="C61" s="92"/>
      <c r="D61" s="92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94"/>
      <c r="CP61" s="111"/>
      <c r="CQ61" s="111"/>
      <c r="CR61" s="111"/>
      <c r="CS61" s="112"/>
      <c r="CT61" s="112"/>
      <c r="CU61" s="112"/>
      <c r="CV61" s="112"/>
      <c r="CW61" s="112"/>
      <c r="CX61" s="112"/>
      <c r="CY61" s="112"/>
      <c r="CZ61" s="113"/>
      <c r="DA61" s="113"/>
      <c r="DB61" s="113"/>
      <c r="DC61" s="114"/>
      <c r="DD61" s="114"/>
      <c r="DE61" s="114"/>
      <c r="DF61" s="115"/>
      <c r="DG61" s="115"/>
      <c r="DH61" s="115"/>
      <c r="DI61" s="104"/>
      <c r="DJ61" s="104"/>
      <c r="DK61" s="104"/>
      <c r="DL61" s="93"/>
      <c r="DM61" s="116"/>
      <c r="DN61" s="116"/>
      <c r="DO61" s="117"/>
      <c r="DP61" s="117"/>
      <c r="DQ61" s="117"/>
      <c r="DR61" s="92"/>
    </row>
    <row r="62" spans="1:122" x14ac:dyDescent="0.2">
      <c r="A62" s="92"/>
      <c r="B62" s="92"/>
      <c r="C62" s="92"/>
      <c r="D62" s="92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94"/>
      <c r="CP62" s="111"/>
      <c r="CQ62" s="111"/>
      <c r="CR62" s="111"/>
      <c r="CS62" s="112"/>
      <c r="CT62" s="112"/>
      <c r="CU62" s="112"/>
      <c r="CV62" s="112"/>
      <c r="CW62" s="112"/>
      <c r="CX62" s="112"/>
      <c r="CY62" s="112"/>
      <c r="CZ62" s="113"/>
      <c r="DA62" s="113"/>
      <c r="DB62" s="113"/>
      <c r="DC62" s="114"/>
      <c r="DD62" s="114"/>
      <c r="DE62" s="114"/>
      <c r="DF62" s="115"/>
      <c r="DG62" s="115"/>
      <c r="DH62" s="115"/>
      <c r="DI62" s="104"/>
      <c r="DJ62" s="104"/>
      <c r="DK62" s="104"/>
      <c r="DL62" s="93"/>
      <c r="DM62" s="116"/>
      <c r="DN62" s="116"/>
      <c r="DO62" s="117"/>
      <c r="DP62" s="117"/>
      <c r="DQ62" s="117"/>
      <c r="DR62" s="92"/>
    </row>
    <row r="63" spans="1:122" x14ac:dyDescent="0.2">
      <c r="A63" s="92"/>
      <c r="B63" s="92"/>
      <c r="C63" s="92"/>
      <c r="D63" s="92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94"/>
      <c r="CP63" s="111"/>
      <c r="CQ63" s="111"/>
      <c r="CR63" s="111"/>
      <c r="CS63" s="112"/>
      <c r="CT63" s="112"/>
      <c r="CU63" s="112"/>
      <c r="CV63" s="112"/>
      <c r="CW63" s="112"/>
      <c r="CX63" s="112"/>
      <c r="CY63" s="112"/>
      <c r="CZ63" s="113"/>
      <c r="DA63" s="113"/>
      <c r="DB63" s="113"/>
      <c r="DC63" s="114"/>
      <c r="DD63" s="114"/>
      <c r="DE63" s="114"/>
      <c r="DF63" s="115"/>
      <c r="DG63" s="115"/>
      <c r="DH63" s="115"/>
      <c r="DI63" s="104"/>
      <c r="DJ63" s="104"/>
      <c r="DK63" s="104"/>
      <c r="DL63" s="93"/>
      <c r="DM63" s="116"/>
      <c r="DN63" s="116"/>
      <c r="DO63" s="117"/>
      <c r="DP63" s="117"/>
      <c r="DQ63" s="117"/>
      <c r="DR63" s="92"/>
    </row>
    <row r="64" spans="1:122" x14ac:dyDescent="0.2">
      <c r="A64" s="92"/>
      <c r="B64" s="92"/>
      <c r="C64" s="92"/>
      <c r="D64" s="92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94"/>
      <c r="CP64" s="111"/>
      <c r="CQ64" s="111"/>
      <c r="CR64" s="111"/>
      <c r="CS64" s="112"/>
      <c r="CT64" s="112"/>
      <c r="CU64" s="112"/>
      <c r="CV64" s="112"/>
      <c r="CW64" s="112"/>
      <c r="CX64" s="112"/>
      <c r="CY64" s="112"/>
      <c r="CZ64" s="113"/>
      <c r="DA64" s="113"/>
      <c r="DB64" s="113"/>
      <c r="DC64" s="114"/>
      <c r="DD64" s="114"/>
      <c r="DE64" s="114"/>
      <c r="DF64" s="115"/>
      <c r="DG64" s="115"/>
      <c r="DH64" s="115"/>
      <c r="DI64" s="104"/>
      <c r="DJ64" s="104"/>
      <c r="DK64" s="104"/>
      <c r="DL64" s="93"/>
      <c r="DM64" s="116"/>
      <c r="DN64" s="116"/>
      <c r="DO64" s="117"/>
      <c r="DP64" s="117"/>
      <c r="DQ64" s="117"/>
      <c r="DR64" s="92"/>
    </row>
    <row r="65" spans="1:136" x14ac:dyDescent="0.2">
      <c r="A65" s="92"/>
      <c r="B65" s="92"/>
      <c r="C65" s="92"/>
      <c r="D65" s="92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94"/>
      <c r="CP65" s="111"/>
      <c r="CQ65" s="111"/>
      <c r="CR65" s="111"/>
      <c r="CS65" s="112"/>
      <c r="CT65" s="112"/>
      <c r="CU65" s="112"/>
      <c r="CV65" s="112"/>
      <c r="CW65" s="112"/>
      <c r="CX65" s="112"/>
      <c r="CY65" s="112"/>
      <c r="CZ65" s="113"/>
      <c r="DA65" s="113"/>
      <c r="DB65" s="113"/>
      <c r="DC65" s="114"/>
      <c r="DD65" s="114"/>
      <c r="DE65" s="114"/>
      <c r="DF65" s="115"/>
      <c r="DG65" s="115"/>
      <c r="DH65" s="115"/>
      <c r="DI65" s="104"/>
      <c r="DJ65" s="104"/>
      <c r="DK65" s="104"/>
      <c r="DL65" s="93"/>
      <c r="DM65" s="116"/>
      <c r="DN65" s="116"/>
      <c r="DO65" s="117"/>
      <c r="DP65" s="117"/>
      <c r="DQ65" s="117"/>
      <c r="DR65" s="92"/>
    </row>
    <row r="66" spans="1:136" x14ac:dyDescent="0.2">
      <c r="A66" s="92"/>
      <c r="B66" s="92"/>
      <c r="C66" s="92"/>
      <c r="D66" s="92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94"/>
      <c r="CP66" s="111"/>
      <c r="CQ66" s="111"/>
      <c r="CR66" s="111"/>
      <c r="CS66" s="112"/>
      <c r="CT66" s="112"/>
      <c r="CU66" s="112"/>
      <c r="CV66" s="112"/>
      <c r="CW66" s="112"/>
      <c r="CX66" s="112"/>
      <c r="CY66" s="112"/>
      <c r="CZ66" s="113"/>
      <c r="DA66" s="113"/>
      <c r="DB66" s="113"/>
      <c r="DC66" s="114"/>
      <c r="DD66" s="114"/>
      <c r="DE66" s="114"/>
      <c r="DF66" s="115"/>
      <c r="DG66" s="115"/>
      <c r="DH66" s="115"/>
      <c r="DI66" s="104"/>
      <c r="DJ66" s="104"/>
      <c r="DK66" s="104"/>
      <c r="DL66" s="93"/>
      <c r="DM66" s="116"/>
      <c r="DN66" s="116"/>
      <c r="DO66" s="117"/>
      <c r="DP66" s="117"/>
      <c r="DQ66" s="117"/>
      <c r="DR66" s="92"/>
    </row>
    <row r="67" spans="1:136" x14ac:dyDescent="0.2">
      <c r="A67" s="92"/>
      <c r="B67" s="92"/>
      <c r="C67" s="92"/>
      <c r="D67" s="92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94"/>
      <c r="CP67" s="111"/>
      <c r="CQ67" s="111"/>
      <c r="CR67" s="111"/>
      <c r="CS67" s="112"/>
      <c r="CT67" s="112"/>
      <c r="CU67" s="112"/>
      <c r="CV67" s="112"/>
      <c r="CW67" s="112"/>
      <c r="CX67" s="112"/>
      <c r="CY67" s="112"/>
      <c r="CZ67" s="113"/>
      <c r="DA67" s="113"/>
      <c r="DB67" s="113"/>
      <c r="DC67" s="114"/>
      <c r="DD67" s="114"/>
      <c r="DE67" s="114"/>
      <c r="DF67" s="115"/>
      <c r="DG67" s="115"/>
      <c r="DH67" s="115"/>
      <c r="DI67" s="104"/>
      <c r="DJ67" s="104"/>
      <c r="DK67" s="104"/>
      <c r="DL67" s="93"/>
      <c r="DM67" s="116"/>
      <c r="DN67" s="116"/>
      <c r="DO67" s="117"/>
      <c r="DP67" s="117"/>
      <c r="DQ67" s="117"/>
      <c r="DR67" s="92"/>
    </row>
    <row r="68" spans="1:136" x14ac:dyDescent="0.2">
      <c r="A68" s="92"/>
      <c r="B68" s="92"/>
      <c r="C68" s="92"/>
      <c r="D68" s="92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94"/>
      <c r="CP68" s="111"/>
      <c r="CQ68" s="111"/>
      <c r="CR68" s="111"/>
      <c r="CS68" s="112"/>
      <c r="CT68" s="112"/>
      <c r="CU68" s="112"/>
      <c r="CV68" s="112"/>
      <c r="CW68" s="112"/>
      <c r="CX68" s="112"/>
      <c r="CY68" s="112"/>
      <c r="CZ68" s="113"/>
      <c r="DA68" s="113"/>
      <c r="DB68" s="113"/>
      <c r="DC68" s="114"/>
      <c r="DD68" s="114"/>
      <c r="DE68" s="114"/>
      <c r="DF68" s="115"/>
      <c r="DG68" s="115"/>
      <c r="DH68" s="115"/>
      <c r="DI68" s="104"/>
      <c r="DJ68" s="104"/>
      <c r="DK68" s="104"/>
      <c r="DL68" s="93"/>
      <c r="DM68" s="116"/>
      <c r="DN68" s="116"/>
      <c r="DO68" s="117"/>
      <c r="DP68" s="117"/>
      <c r="DQ68" s="117"/>
      <c r="DR68" s="92"/>
    </row>
    <row r="69" spans="1:136" x14ac:dyDescent="0.2">
      <c r="A69" s="92"/>
      <c r="B69" s="92"/>
      <c r="C69" s="92"/>
      <c r="D69" s="92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94"/>
      <c r="CP69" s="111"/>
      <c r="CQ69" s="111"/>
      <c r="CR69" s="111"/>
      <c r="CS69" s="112"/>
      <c r="CT69" s="112"/>
      <c r="CU69" s="112"/>
      <c r="CV69" s="112"/>
      <c r="CW69" s="112"/>
      <c r="CX69" s="112"/>
      <c r="CY69" s="112"/>
      <c r="CZ69" s="113"/>
      <c r="DA69" s="113"/>
      <c r="DB69" s="113"/>
      <c r="DC69" s="114"/>
      <c r="DD69" s="114"/>
      <c r="DE69" s="114"/>
      <c r="DF69" s="115"/>
      <c r="DG69" s="115"/>
      <c r="DH69" s="115"/>
      <c r="DI69" s="104"/>
      <c r="DJ69" s="104"/>
      <c r="DK69" s="104"/>
      <c r="DL69" s="93"/>
      <c r="DM69" s="116"/>
      <c r="DN69" s="116"/>
      <c r="DO69" s="117"/>
      <c r="DP69" s="117"/>
      <c r="DQ69" s="117"/>
      <c r="DR69" s="92"/>
    </row>
    <row r="70" spans="1:136" x14ac:dyDescent="0.2">
      <c r="A70" s="92"/>
      <c r="B70" s="92"/>
      <c r="C70" s="92"/>
      <c r="D70" s="92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94"/>
      <c r="CP70" s="111"/>
      <c r="CQ70" s="111"/>
      <c r="CR70" s="111"/>
      <c r="CS70" s="112"/>
      <c r="CT70" s="112"/>
      <c r="CU70" s="112"/>
      <c r="CV70" s="112"/>
      <c r="CW70" s="112"/>
      <c r="CX70" s="112"/>
      <c r="CY70" s="112"/>
      <c r="CZ70" s="113"/>
      <c r="DA70" s="113"/>
      <c r="DB70" s="113"/>
      <c r="DC70" s="114"/>
      <c r="DD70" s="114"/>
      <c r="DE70" s="114"/>
      <c r="DF70" s="115"/>
      <c r="DG70" s="115"/>
      <c r="DH70" s="115"/>
      <c r="DI70" s="104"/>
      <c r="DJ70" s="104"/>
      <c r="DK70" s="104"/>
      <c r="DL70" s="93"/>
      <c r="DM70" s="116"/>
      <c r="DN70" s="116"/>
      <c r="DO70" s="117"/>
      <c r="DP70" s="117"/>
      <c r="DQ70" s="117"/>
      <c r="DR70" s="92"/>
    </row>
    <row r="71" spans="1:136" x14ac:dyDescent="0.2">
      <c r="A71" s="92"/>
      <c r="B71" s="92"/>
      <c r="C71" s="92"/>
      <c r="D71" s="92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94"/>
      <c r="CP71" s="111"/>
      <c r="CQ71" s="111"/>
      <c r="CR71" s="111"/>
      <c r="CS71" s="112"/>
      <c r="CT71" s="112"/>
      <c r="CU71" s="112"/>
      <c r="CV71" s="112"/>
      <c r="CW71" s="112"/>
      <c r="CX71" s="112"/>
      <c r="CY71" s="112"/>
      <c r="CZ71" s="113"/>
      <c r="DA71" s="113"/>
      <c r="DB71" s="113"/>
      <c r="DC71" s="114"/>
      <c r="DD71" s="114"/>
      <c r="DE71" s="114"/>
      <c r="DF71" s="115"/>
      <c r="DG71" s="115"/>
      <c r="DH71" s="115"/>
      <c r="DI71" s="104"/>
      <c r="DJ71" s="104"/>
      <c r="DK71" s="104"/>
      <c r="DL71" s="93"/>
      <c r="DM71" s="116"/>
      <c r="DN71" s="116"/>
      <c r="DO71" s="117"/>
      <c r="DP71" s="117"/>
      <c r="DQ71" s="117"/>
      <c r="DR71" s="92"/>
    </row>
    <row r="72" spans="1:136" x14ac:dyDescent="0.2">
      <c r="A72" s="92"/>
      <c r="B72" s="92"/>
      <c r="C72" s="92"/>
      <c r="D72" s="92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94"/>
      <c r="CP72" s="111"/>
      <c r="CQ72" s="111"/>
      <c r="CR72" s="111"/>
      <c r="CS72" s="112"/>
      <c r="CT72" s="112"/>
      <c r="CU72" s="112"/>
      <c r="CV72" s="112"/>
      <c r="CW72" s="112"/>
      <c r="CX72" s="112"/>
      <c r="CY72" s="112"/>
      <c r="CZ72" s="113"/>
      <c r="DA72" s="113"/>
      <c r="DB72" s="113"/>
      <c r="DC72" s="114"/>
      <c r="DD72" s="114"/>
      <c r="DE72" s="114"/>
      <c r="DF72" s="115"/>
      <c r="DG72" s="115"/>
      <c r="DH72" s="115"/>
      <c r="DI72" s="104"/>
      <c r="DJ72" s="104"/>
      <c r="DK72" s="104"/>
      <c r="DL72" s="93"/>
      <c r="DM72" s="116"/>
      <c r="DN72" s="116"/>
      <c r="DO72" s="117"/>
      <c r="DP72" s="117"/>
      <c r="DQ72" s="117"/>
      <c r="DR72" s="92"/>
    </row>
    <row r="73" spans="1:136" x14ac:dyDescent="0.2">
      <c r="A73" s="92"/>
      <c r="B73" s="92"/>
      <c r="C73" s="92"/>
      <c r="D73" s="92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94"/>
      <c r="CP73" s="111"/>
      <c r="CQ73" s="111"/>
      <c r="CR73" s="111"/>
      <c r="CS73" s="112"/>
      <c r="CT73" s="112"/>
      <c r="CU73" s="112"/>
      <c r="CV73" s="112"/>
      <c r="CW73" s="112"/>
      <c r="CX73" s="112"/>
      <c r="CY73" s="112"/>
      <c r="CZ73" s="113"/>
      <c r="DA73" s="113"/>
      <c r="DB73" s="113"/>
      <c r="DC73" s="114"/>
      <c r="DD73" s="114"/>
      <c r="DE73" s="114"/>
      <c r="DF73" s="115"/>
      <c r="DG73" s="115"/>
      <c r="DH73" s="115"/>
      <c r="DI73" s="104"/>
      <c r="DJ73" s="104"/>
      <c r="DK73" s="104"/>
      <c r="DL73" s="93"/>
      <c r="DM73" s="116"/>
      <c r="DN73" s="116"/>
      <c r="DO73" s="117"/>
      <c r="DP73" s="117"/>
      <c r="DQ73" s="117"/>
      <c r="DR73" s="92"/>
    </row>
    <row r="74" spans="1:136" x14ac:dyDescent="0.2">
      <c r="A74" s="92"/>
      <c r="B74" s="92"/>
      <c r="C74" s="92"/>
      <c r="D74" s="92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94"/>
      <c r="CP74" s="111"/>
      <c r="CQ74" s="111"/>
      <c r="CR74" s="111"/>
      <c r="CS74" s="112"/>
      <c r="CT74" s="112"/>
      <c r="CU74" s="112"/>
      <c r="CV74" s="112"/>
      <c r="CW74" s="112"/>
      <c r="CX74" s="112"/>
      <c r="CY74" s="112"/>
      <c r="CZ74" s="113"/>
      <c r="DA74" s="113"/>
      <c r="DB74" s="113"/>
      <c r="DC74" s="114"/>
      <c r="DD74" s="114"/>
      <c r="DE74" s="114"/>
      <c r="DF74" s="115"/>
      <c r="DG74" s="115"/>
      <c r="DH74" s="115"/>
      <c r="DI74" s="104"/>
      <c r="DJ74" s="104"/>
      <c r="DK74" s="104"/>
      <c r="DL74" s="93"/>
      <c r="DM74" s="116"/>
      <c r="DN74" s="116"/>
      <c r="DO74" s="117"/>
      <c r="DP74" s="117"/>
      <c r="DQ74" s="117"/>
      <c r="DR74" s="92"/>
    </row>
    <row r="75" spans="1:136" x14ac:dyDescent="0.2">
      <c r="A75" s="92"/>
      <c r="B75" s="92"/>
      <c r="C75" s="92"/>
      <c r="D75" s="92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94"/>
      <c r="CP75" s="111"/>
      <c r="CQ75" s="111"/>
      <c r="CR75" s="111"/>
      <c r="CS75" s="112"/>
      <c r="CT75" s="112"/>
      <c r="CU75" s="112"/>
      <c r="CV75" s="112"/>
      <c r="CW75" s="112"/>
      <c r="CX75" s="112"/>
      <c r="CY75" s="112"/>
      <c r="CZ75" s="113"/>
      <c r="DA75" s="113"/>
      <c r="DB75" s="113"/>
      <c r="DC75" s="114"/>
      <c r="DD75" s="114"/>
      <c r="DE75" s="114"/>
      <c r="DF75" s="115"/>
      <c r="DG75" s="115"/>
      <c r="DH75" s="115"/>
      <c r="DI75" s="104"/>
      <c r="DJ75" s="104"/>
      <c r="DK75" s="104"/>
      <c r="DL75" s="93"/>
      <c r="DM75" s="116"/>
      <c r="DN75" s="116"/>
      <c r="DO75" s="117"/>
      <c r="DP75" s="117"/>
      <c r="DQ75" s="117"/>
      <c r="DR75" s="92"/>
    </row>
    <row r="76" spans="1:136" s="132" customFormat="1" ht="13.5" thickBot="1" x14ac:dyDescent="0.25">
      <c r="A76" s="95"/>
      <c r="B76" s="95"/>
      <c r="C76" s="95"/>
      <c r="D76" s="95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6"/>
      <c r="CP76" s="119"/>
      <c r="CQ76" s="119"/>
      <c r="CR76" s="119"/>
      <c r="CS76" s="120"/>
      <c r="CT76" s="120"/>
      <c r="CU76" s="120"/>
      <c r="CV76" s="120"/>
      <c r="CW76" s="120"/>
      <c r="CX76" s="120"/>
      <c r="CY76" s="120"/>
      <c r="CZ76" s="121"/>
      <c r="DA76" s="121"/>
      <c r="DB76" s="121"/>
      <c r="DC76" s="122"/>
      <c r="DD76" s="122"/>
      <c r="DE76" s="122"/>
      <c r="DF76" s="123"/>
      <c r="DG76" s="123"/>
      <c r="DH76" s="123"/>
      <c r="DI76" s="104"/>
      <c r="DJ76" s="104"/>
      <c r="DK76" s="104"/>
      <c r="DL76" s="124"/>
      <c r="DM76" s="125"/>
      <c r="DN76" s="125"/>
      <c r="DO76" s="126"/>
      <c r="DP76" s="126"/>
      <c r="DQ76" s="126"/>
      <c r="DR76" s="95"/>
    </row>
    <row r="77" spans="1:136" x14ac:dyDescent="0.2"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  <c r="CM77" s="147"/>
      <c r="CN77" s="147"/>
      <c r="CO77" s="156"/>
      <c r="CP77" s="148"/>
      <c r="CQ77" s="148"/>
      <c r="CR77" s="148"/>
      <c r="CS77" s="149"/>
      <c r="CT77" s="149"/>
      <c r="CU77" s="149"/>
      <c r="CV77" s="149"/>
      <c r="CW77" s="149"/>
      <c r="CX77" s="149"/>
      <c r="CY77" s="166"/>
      <c r="CZ77" s="150"/>
      <c r="DA77" s="150"/>
      <c r="DB77" s="150"/>
      <c r="DC77" s="151"/>
      <c r="DD77" s="151"/>
      <c r="DE77" s="151"/>
      <c r="DF77" s="152"/>
      <c r="DG77" s="152"/>
      <c r="DH77" s="152"/>
      <c r="DI77" s="151"/>
      <c r="DJ77" s="151"/>
      <c r="DK77" s="151"/>
      <c r="DL77" s="153"/>
      <c r="DM77" s="154"/>
      <c r="DN77" s="154"/>
      <c r="DO77" s="155"/>
      <c r="DP77" s="155"/>
      <c r="DQ77" s="155"/>
      <c r="EF77" s="127" t="s">
        <v>25</v>
      </c>
    </row>
    <row r="78" spans="1:136" x14ac:dyDescent="0.2">
      <c r="EF78" s="127" t="s">
        <v>26</v>
      </c>
    </row>
    <row r="83" spans="1:2" x14ac:dyDescent="0.2">
      <c r="A83" s="168" t="s">
        <v>87</v>
      </c>
    </row>
    <row r="84" spans="1:2" x14ac:dyDescent="0.2">
      <c r="A84" s="168" t="s">
        <v>88</v>
      </c>
    </row>
    <row r="85" spans="1:2" x14ac:dyDescent="0.2">
      <c r="A85" s="127" t="s">
        <v>89</v>
      </c>
      <c r="B85" s="168"/>
    </row>
    <row r="86" spans="1:2" x14ac:dyDescent="0.2">
      <c r="A86" s="168" t="s">
        <v>90</v>
      </c>
    </row>
    <row r="87" spans="1:2" x14ac:dyDescent="0.2">
      <c r="A87" s="168" t="s">
        <v>91</v>
      </c>
    </row>
    <row r="88" spans="1:2" x14ac:dyDescent="0.2">
      <c r="A88" s="168" t="s">
        <v>92</v>
      </c>
    </row>
    <row r="89" spans="1:2" x14ac:dyDescent="0.2">
      <c r="A89" s="169" t="s">
        <v>115</v>
      </c>
    </row>
    <row r="91" spans="1:2" x14ac:dyDescent="0.2">
      <c r="A91" s="127" t="s">
        <v>103</v>
      </c>
    </row>
    <row r="92" spans="1:2" x14ac:dyDescent="0.2">
      <c r="A92" s="127" t="s">
        <v>116</v>
      </c>
    </row>
    <row r="94" spans="1:2" x14ac:dyDescent="0.2">
      <c r="A94" s="127" t="s">
        <v>91</v>
      </c>
    </row>
    <row r="95" spans="1:2" x14ac:dyDescent="0.2">
      <c r="A95" s="127" t="s">
        <v>102</v>
      </c>
    </row>
    <row r="96" spans="1:2" x14ac:dyDescent="0.2">
      <c r="A96" s="127" t="s">
        <v>103</v>
      </c>
    </row>
    <row r="97" spans="1:1" x14ac:dyDescent="0.2">
      <c r="A97" s="127" t="s">
        <v>115</v>
      </c>
    </row>
    <row r="99" spans="1:1" x14ac:dyDescent="0.2">
      <c r="A99" s="127" t="s">
        <v>99</v>
      </c>
    </row>
    <row r="100" spans="1:1" x14ac:dyDescent="0.2">
      <c r="A100" s="127" t="s">
        <v>104</v>
      </c>
    </row>
    <row r="101" spans="1:1" x14ac:dyDescent="0.2">
      <c r="A101" s="127" t="s">
        <v>105</v>
      </c>
    </row>
    <row r="102" spans="1:1" x14ac:dyDescent="0.2">
      <c r="A102" s="127" t="s">
        <v>106</v>
      </c>
    </row>
    <row r="103" spans="1:1" x14ac:dyDescent="0.2">
      <c r="A103" s="127" t="s">
        <v>107</v>
      </c>
    </row>
    <row r="104" spans="1:1" x14ac:dyDescent="0.2">
      <c r="A104" s="127" t="s">
        <v>115</v>
      </c>
    </row>
    <row r="106" spans="1:1" x14ac:dyDescent="0.2">
      <c r="A106" s="127" t="s">
        <v>108</v>
      </c>
    </row>
    <row r="107" spans="1:1" x14ac:dyDescent="0.2">
      <c r="A107" s="127" t="s">
        <v>109</v>
      </c>
    </row>
    <row r="108" spans="1:1" x14ac:dyDescent="0.2">
      <c r="A108" s="127" t="s">
        <v>110</v>
      </c>
    </row>
    <row r="109" spans="1:1" x14ac:dyDescent="0.2">
      <c r="A109" s="127" t="s">
        <v>111</v>
      </c>
    </row>
    <row r="110" spans="1:1" x14ac:dyDescent="0.2">
      <c r="A110" s="127" t="s">
        <v>112</v>
      </c>
    </row>
    <row r="111" spans="1:1" x14ac:dyDescent="0.2">
      <c r="A111" s="127" t="s">
        <v>113</v>
      </c>
    </row>
    <row r="112" spans="1:1" x14ac:dyDescent="0.2">
      <c r="A112" s="127" t="s">
        <v>114</v>
      </c>
    </row>
    <row r="113" spans="1:1" x14ac:dyDescent="0.2">
      <c r="A113" s="127" t="s">
        <v>115</v>
      </c>
    </row>
    <row r="115" spans="1:1" x14ac:dyDescent="0.2">
      <c r="A115" s="127" t="s">
        <v>91</v>
      </c>
    </row>
    <row r="116" spans="1:1" x14ac:dyDescent="0.2">
      <c r="A116" s="127" t="s">
        <v>102</v>
      </c>
    </row>
    <row r="117" spans="1:1" x14ac:dyDescent="0.2">
      <c r="A117" s="127" t="s">
        <v>115</v>
      </c>
    </row>
    <row r="1048" spans="86:98" x14ac:dyDescent="0.2">
      <c r="CK1048" s="158" t="s">
        <v>169</v>
      </c>
      <c r="CT1048" s="160" t="s">
        <v>170</v>
      </c>
    </row>
    <row r="1049" spans="86:98" x14ac:dyDescent="0.2">
      <c r="CT1049" s="160" t="s">
        <v>168</v>
      </c>
    </row>
    <row r="1052" spans="86:98" x14ac:dyDescent="0.2">
      <c r="CH1052" s="158" t="s">
        <v>169</v>
      </c>
    </row>
  </sheetData>
  <mergeCells count="10">
    <mergeCell ref="DM1:DN1"/>
    <mergeCell ref="DO1:DQ1"/>
    <mergeCell ref="DC1:DE1"/>
    <mergeCell ref="DI1:DK1"/>
    <mergeCell ref="E1:AV1"/>
    <mergeCell ref="AW1:CN1"/>
    <mergeCell ref="CP1:CR1"/>
    <mergeCell ref="CS1:CY1"/>
    <mergeCell ref="CZ1:DB1"/>
    <mergeCell ref="DF1:DH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O90"/>
  <sheetViews>
    <sheetView workbookViewId="0">
      <pane xSplit="2" ySplit="2" topLeftCell="C72" activePane="bottomRight" state="frozen"/>
      <selection pane="topRight" activeCell="C1" sqref="C1"/>
      <selection pane="bottomLeft" activeCell="A3" sqref="A3"/>
      <selection pane="bottomRight" activeCell="DU80" sqref="DU80"/>
    </sheetView>
  </sheetViews>
  <sheetFormatPr defaultColWidth="12.85546875" defaultRowHeight="12.75" x14ac:dyDescent="0.2"/>
  <cols>
    <col min="1" max="1" width="18.5703125" style="1" bestFit="1" customWidth="1"/>
    <col min="2" max="2" width="7.140625" style="1" bestFit="1" customWidth="1"/>
    <col min="3" max="3" width="3.7109375" style="1" bestFit="1" customWidth="1"/>
    <col min="4" max="4" width="7.42578125" style="1" bestFit="1" customWidth="1"/>
    <col min="5" max="48" width="5.85546875" style="3" bestFit="1" customWidth="1"/>
    <col min="49" max="92" width="5.85546875" style="6" bestFit="1" customWidth="1"/>
    <col min="93" max="93" width="15.42578125" style="20" bestFit="1" customWidth="1"/>
    <col min="94" max="94" width="5.85546875" style="9" bestFit="1" customWidth="1"/>
    <col min="95" max="96" width="3" style="9" bestFit="1" customWidth="1"/>
    <col min="97" max="102" width="7" style="12" bestFit="1" customWidth="1"/>
    <col min="103" max="103" width="7" style="13" bestFit="1" customWidth="1"/>
    <col min="104" max="106" width="7" style="14" bestFit="1" customWidth="1"/>
    <col min="107" max="107" width="7" style="51" customWidth="1"/>
    <col min="108" max="108" width="7.140625" style="51" customWidth="1"/>
    <col min="109" max="109" width="7.7109375" style="51" customWidth="1"/>
    <col min="110" max="112" width="7" style="16" bestFit="1" customWidth="1"/>
    <col min="113" max="113" width="7.42578125" style="51" customWidth="1"/>
    <col min="114" max="114" width="6.7109375" style="51" customWidth="1"/>
    <col min="115" max="115" width="8.7109375" style="51" customWidth="1"/>
    <col min="116" max="116" width="16.42578125" style="17" bestFit="1" customWidth="1"/>
    <col min="117" max="117" width="9.5703125" style="18" customWidth="1"/>
    <col min="118" max="118" width="9.7109375" style="18" customWidth="1"/>
    <col min="119" max="121" width="7" style="19" bestFit="1" customWidth="1"/>
    <col min="122" max="122" width="16.140625" style="63" customWidth="1"/>
    <col min="123" max="123" width="9.42578125" style="1" bestFit="1" customWidth="1"/>
    <col min="124" max="125" width="9.42578125" style="1" customWidth="1"/>
    <col min="126" max="126" width="7.7109375" style="1" customWidth="1"/>
    <col min="127" max="128" width="4" style="1" bestFit="1" customWidth="1"/>
    <col min="129" max="129" width="4" style="1" customWidth="1"/>
    <col min="130" max="130" width="5.85546875" style="1" bestFit="1" customWidth="1"/>
    <col min="131" max="131" width="4" style="1" bestFit="1" customWidth="1"/>
    <col min="132" max="132" width="7.5703125" style="1" customWidth="1"/>
    <col min="133" max="133" width="4" style="1" bestFit="1" customWidth="1"/>
    <col min="134" max="134" width="5.5703125" style="1" customWidth="1"/>
    <col min="135" max="135" width="4" style="1" bestFit="1" customWidth="1"/>
    <col min="136" max="136" width="4.140625" style="1" bestFit="1" customWidth="1"/>
    <col min="137" max="137" width="4" style="1" bestFit="1" customWidth="1"/>
    <col min="138" max="139" width="4" style="1" customWidth="1"/>
    <col min="140" max="140" width="6.85546875" style="1" customWidth="1"/>
    <col min="141" max="141" width="5.7109375" style="1" customWidth="1"/>
    <col min="142" max="142" width="5.85546875" style="1" customWidth="1"/>
    <col min="143" max="143" width="5.85546875" style="1" bestFit="1" customWidth="1"/>
    <col min="144" max="144" width="6.7109375" style="1" customWidth="1"/>
    <col min="145" max="145" width="6" style="1" bestFit="1" customWidth="1"/>
    <col min="146" max="16384" width="12.85546875" style="1"/>
  </cols>
  <sheetData>
    <row r="1" spans="1:145" ht="12.75" customHeight="1" x14ac:dyDescent="0.2">
      <c r="E1" s="210" t="s">
        <v>42</v>
      </c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2"/>
      <c r="AW1" s="213" t="s">
        <v>41</v>
      </c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5"/>
      <c r="CO1" s="20" t="s">
        <v>76</v>
      </c>
      <c r="CP1" s="216" t="s">
        <v>118</v>
      </c>
      <c r="CQ1" s="217"/>
      <c r="CR1" s="218"/>
      <c r="CS1" s="219" t="s">
        <v>119</v>
      </c>
      <c r="CT1" s="220"/>
      <c r="CU1" s="220"/>
      <c r="CV1" s="220"/>
      <c r="CW1" s="220"/>
      <c r="CX1" s="220"/>
      <c r="CY1" s="221"/>
      <c r="CZ1" s="225" t="s">
        <v>131</v>
      </c>
      <c r="DA1" s="226"/>
      <c r="DB1" s="227"/>
      <c r="DC1" s="207" t="s">
        <v>127</v>
      </c>
      <c r="DD1" s="208"/>
      <c r="DE1" s="209"/>
      <c r="DF1" s="222" t="s">
        <v>132</v>
      </c>
      <c r="DG1" s="223"/>
      <c r="DH1" s="224"/>
      <c r="DI1" s="207" t="s">
        <v>133</v>
      </c>
      <c r="DJ1" s="208"/>
      <c r="DK1" s="209"/>
      <c r="DL1" s="17" t="s">
        <v>125</v>
      </c>
      <c r="DM1" s="202" t="s">
        <v>72</v>
      </c>
      <c r="DN1" s="203"/>
      <c r="DO1" s="204" t="s">
        <v>75</v>
      </c>
      <c r="DP1" s="205"/>
      <c r="DQ1" s="206"/>
      <c r="DR1" s="55" t="s">
        <v>134</v>
      </c>
    </row>
    <row r="2" spans="1:145" ht="108" customHeight="1" thickBot="1" x14ac:dyDescent="0.25">
      <c r="A2" s="1" t="s">
        <v>0</v>
      </c>
      <c r="B2" s="1" t="s">
        <v>15</v>
      </c>
      <c r="C2" s="1" t="s">
        <v>11</v>
      </c>
      <c r="D2" s="1" t="s">
        <v>1</v>
      </c>
      <c r="E2" s="40" t="s">
        <v>2</v>
      </c>
      <c r="F2" s="40" t="s">
        <v>43</v>
      </c>
      <c r="G2" s="40" t="s">
        <v>44</v>
      </c>
      <c r="H2" s="40" t="s">
        <v>3</v>
      </c>
      <c r="I2" s="40" t="s">
        <v>4</v>
      </c>
      <c r="J2" s="40" t="s">
        <v>45</v>
      </c>
      <c r="K2" s="40" t="s">
        <v>29</v>
      </c>
      <c r="L2" s="40" t="s">
        <v>46</v>
      </c>
      <c r="M2" s="40" t="s">
        <v>47</v>
      </c>
      <c r="N2" s="40" t="s">
        <v>16</v>
      </c>
      <c r="O2" s="40" t="s">
        <v>30</v>
      </c>
      <c r="P2" s="40" t="s">
        <v>17</v>
      </c>
      <c r="Q2" s="40" t="s">
        <v>18</v>
      </c>
      <c r="R2" s="40" t="s">
        <v>48</v>
      </c>
      <c r="S2" s="40" t="s">
        <v>59</v>
      </c>
      <c r="T2" s="40" t="s">
        <v>49</v>
      </c>
      <c r="U2" s="40" t="s">
        <v>27</v>
      </c>
      <c r="V2" s="40" t="s">
        <v>36</v>
      </c>
      <c r="W2" s="40" t="s">
        <v>8</v>
      </c>
      <c r="X2" s="40" t="s">
        <v>7</v>
      </c>
      <c r="Y2" s="40" t="s">
        <v>50</v>
      </c>
      <c r="Z2" s="40" t="s">
        <v>31</v>
      </c>
      <c r="AA2" s="40" t="s">
        <v>32</v>
      </c>
      <c r="AB2" s="40" t="s">
        <v>51</v>
      </c>
      <c r="AC2" s="40" t="s">
        <v>5</v>
      </c>
      <c r="AD2" s="40" t="s">
        <v>61</v>
      </c>
      <c r="AE2" s="40" t="s">
        <v>62</v>
      </c>
      <c r="AF2" s="40" t="s">
        <v>19</v>
      </c>
      <c r="AG2" s="40" t="s">
        <v>52</v>
      </c>
      <c r="AH2" s="40" t="s">
        <v>53</v>
      </c>
      <c r="AI2" s="40" t="s">
        <v>6</v>
      </c>
      <c r="AJ2" s="40" t="s">
        <v>54</v>
      </c>
      <c r="AK2" s="40" t="s">
        <v>20</v>
      </c>
      <c r="AL2" s="40" t="s">
        <v>33</v>
      </c>
      <c r="AM2" s="40" t="s">
        <v>55</v>
      </c>
      <c r="AN2" s="40" t="s">
        <v>56</v>
      </c>
      <c r="AO2" s="40" t="s">
        <v>9</v>
      </c>
      <c r="AP2" s="40" t="s">
        <v>34</v>
      </c>
      <c r="AQ2" s="40" t="s">
        <v>35</v>
      </c>
      <c r="AR2" s="40" t="s">
        <v>57</v>
      </c>
      <c r="AS2" s="40" t="s">
        <v>58</v>
      </c>
      <c r="AT2" s="40" t="s">
        <v>21</v>
      </c>
      <c r="AU2" s="40" t="s">
        <v>22</v>
      </c>
      <c r="AV2" s="40" t="s">
        <v>60</v>
      </c>
      <c r="AW2" s="41" t="s">
        <v>2</v>
      </c>
      <c r="AX2" s="41" t="s">
        <v>43</v>
      </c>
      <c r="AY2" s="41" t="s">
        <v>44</v>
      </c>
      <c r="AZ2" s="41" t="s">
        <v>3</v>
      </c>
      <c r="BA2" s="41" t="s">
        <v>4</v>
      </c>
      <c r="BB2" s="41" t="s">
        <v>45</v>
      </c>
      <c r="BC2" s="41" t="s">
        <v>29</v>
      </c>
      <c r="BD2" s="41" t="s">
        <v>46</v>
      </c>
      <c r="BE2" s="41" t="s">
        <v>47</v>
      </c>
      <c r="BF2" s="41" t="s">
        <v>16</v>
      </c>
      <c r="BG2" s="41" t="s">
        <v>30</v>
      </c>
      <c r="BH2" s="41" t="s">
        <v>17</v>
      </c>
      <c r="BI2" s="41" t="s">
        <v>18</v>
      </c>
      <c r="BJ2" s="41" t="s">
        <v>48</v>
      </c>
      <c r="BK2" s="41" t="s">
        <v>59</v>
      </c>
      <c r="BL2" s="41" t="s">
        <v>49</v>
      </c>
      <c r="BM2" s="41" t="s">
        <v>27</v>
      </c>
      <c r="BN2" s="41" t="s">
        <v>36</v>
      </c>
      <c r="BO2" s="41" t="s">
        <v>8</v>
      </c>
      <c r="BP2" s="41" t="s">
        <v>7</v>
      </c>
      <c r="BQ2" s="41" t="s">
        <v>50</v>
      </c>
      <c r="BR2" s="41" t="s">
        <v>31</v>
      </c>
      <c r="BS2" s="41" t="s">
        <v>32</v>
      </c>
      <c r="BT2" s="41" t="s">
        <v>51</v>
      </c>
      <c r="BU2" s="41" t="s">
        <v>5</v>
      </c>
      <c r="BV2" s="41" t="s">
        <v>61</v>
      </c>
      <c r="BW2" s="41" t="s">
        <v>62</v>
      </c>
      <c r="BX2" s="41" t="s">
        <v>19</v>
      </c>
      <c r="BY2" s="41" t="s">
        <v>52</v>
      </c>
      <c r="BZ2" s="41" t="s">
        <v>53</v>
      </c>
      <c r="CA2" s="41" t="s">
        <v>6</v>
      </c>
      <c r="CB2" s="41" t="s">
        <v>54</v>
      </c>
      <c r="CC2" s="41" t="s">
        <v>20</v>
      </c>
      <c r="CD2" s="41" t="s">
        <v>33</v>
      </c>
      <c r="CE2" s="41" t="s">
        <v>55</v>
      </c>
      <c r="CF2" s="41" t="s">
        <v>56</v>
      </c>
      <c r="CG2" s="41" t="s">
        <v>9</v>
      </c>
      <c r="CH2" s="41" t="s">
        <v>34</v>
      </c>
      <c r="CI2" s="41" t="s">
        <v>35</v>
      </c>
      <c r="CJ2" s="41" t="s">
        <v>57</v>
      </c>
      <c r="CK2" s="41" t="s">
        <v>58</v>
      </c>
      <c r="CL2" s="41" t="s">
        <v>21</v>
      </c>
      <c r="CM2" s="41" t="s">
        <v>22</v>
      </c>
      <c r="CN2" s="41" t="s">
        <v>60</v>
      </c>
      <c r="CP2" s="42" t="s">
        <v>37</v>
      </c>
      <c r="CQ2" s="42" t="s">
        <v>38</v>
      </c>
      <c r="CR2" s="42" t="s">
        <v>39</v>
      </c>
      <c r="CS2" s="43" t="s">
        <v>63</v>
      </c>
      <c r="CT2" s="43" t="s">
        <v>64</v>
      </c>
      <c r="CU2" s="43" t="s">
        <v>28</v>
      </c>
      <c r="CV2" s="43" t="s">
        <v>12</v>
      </c>
      <c r="CW2" s="43" t="s">
        <v>33</v>
      </c>
      <c r="CX2" s="43" t="s">
        <v>66</v>
      </c>
      <c r="CY2" s="43" t="s">
        <v>65</v>
      </c>
      <c r="CZ2" s="44" t="s">
        <v>67</v>
      </c>
      <c r="DA2" s="44" t="s">
        <v>68</v>
      </c>
      <c r="DB2" s="44" t="s">
        <v>69</v>
      </c>
      <c r="DC2" s="49" t="s">
        <v>67</v>
      </c>
      <c r="DD2" s="49" t="s">
        <v>68</v>
      </c>
      <c r="DE2" s="49" t="s">
        <v>69</v>
      </c>
      <c r="DF2" s="45" t="s">
        <v>67</v>
      </c>
      <c r="DG2" s="45" t="s">
        <v>68</v>
      </c>
      <c r="DH2" s="45" t="s">
        <v>69</v>
      </c>
      <c r="DI2" s="53" t="s">
        <v>67</v>
      </c>
      <c r="DJ2" s="53" t="s">
        <v>68</v>
      </c>
      <c r="DK2" s="53" t="s">
        <v>69</v>
      </c>
      <c r="DL2" s="46" t="s">
        <v>70</v>
      </c>
      <c r="DM2" s="47" t="s">
        <v>73</v>
      </c>
      <c r="DN2" s="47" t="s">
        <v>74</v>
      </c>
      <c r="DO2" s="48" t="s">
        <v>67</v>
      </c>
      <c r="DP2" s="48" t="s">
        <v>68</v>
      </c>
      <c r="DQ2" s="48" t="s">
        <v>69</v>
      </c>
      <c r="DR2" s="61" t="s">
        <v>135</v>
      </c>
      <c r="DT2" s="56" t="s">
        <v>154</v>
      </c>
      <c r="DU2" s="56" t="s">
        <v>156</v>
      </c>
      <c r="DV2" s="56" t="s">
        <v>10</v>
      </c>
      <c r="DW2" s="56" t="s">
        <v>13</v>
      </c>
      <c r="DX2" s="56" t="s">
        <v>14</v>
      </c>
      <c r="DY2" s="56" t="s">
        <v>171</v>
      </c>
      <c r="DZ2" s="56" t="s">
        <v>40</v>
      </c>
      <c r="EA2" s="57" t="s">
        <v>136</v>
      </c>
      <c r="EB2" s="57" t="s">
        <v>137</v>
      </c>
      <c r="EC2" s="57" t="s">
        <v>138</v>
      </c>
      <c r="ED2" s="57" t="s">
        <v>139</v>
      </c>
      <c r="EE2" s="57" t="s">
        <v>71</v>
      </c>
      <c r="EF2" s="57" t="s">
        <v>75</v>
      </c>
      <c r="EG2" s="57" t="s">
        <v>84</v>
      </c>
      <c r="EH2" s="57" t="s">
        <v>150</v>
      </c>
      <c r="EI2" s="57" t="s">
        <v>157</v>
      </c>
      <c r="EJ2" s="57" t="s">
        <v>149</v>
      </c>
      <c r="EK2" s="57" t="s">
        <v>151</v>
      </c>
      <c r="EL2" s="57" t="s">
        <v>158</v>
      </c>
      <c r="EM2" s="57" t="s">
        <v>153</v>
      </c>
      <c r="EN2" s="57" t="s">
        <v>159</v>
      </c>
      <c r="EO2" s="57" t="s">
        <v>155</v>
      </c>
    </row>
    <row r="3" spans="1:145" ht="11.25" x14ac:dyDescent="0.2">
      <c r="A3" s="92"/>
      <c r="B3" s="92"/>
      <c r="C3" s="92"/>
      <c r="D3" s="92"/>
      <c r="E3" s="3" t="str">
        <f>IF(Grades!E3="","",(VLOOKUP(Grades!E3,ALevels,2,FALSE)))</f>
        <v/>
      </c>
      <c r="F3" s="3" t="str">
        <f>IF(Grades!F3="","",(VLOOKUP(Grades!F3,ALevels,2,FALSE)))</f>
        <v/>
      </c>
      <c r="G3" s="3" t="str">
        <f>IF(Grades!G3="","",(VLOOKUP(Grades!G3,ALevels,2,FALSE)))</f>
        <v/>
      </c>
      <c r="H3" s="3" t="str">
        <f>IF(Grades!H3="","",(VLOOKUP(Grades!H3,ALevels,2,FALSE)))</f>
        <v/>
      </c>
      <c r="I3" s="3" t="str">
        <f>IF(Grades!I3="","",(VLOOKUP(Grades!I3,ALevels,2,FALSE)))</f>
        <v/>
      </c>
      <c r="J3" s="3" t="str">
        <f>IF(Grades!J3="","",(VLOOKUP(Grades!J3,ALevels,2,FALSE)))</f>
        <v/>
      </c>
      <c r="K3" s="3" t="str">
        <f>IF(Grades!K3="","",(VLOOKUP(Grades!K3,ALevels,2,FALSE)))</f>
        <v/>
      </c>
      <c r="L3" s="3" t="str">
        <f>IF(Grades!L3="","",(VLOOKUP(Grades!L3,ALevels,2,FALSE)))</f>
        <v/>
      </c>
      <c r="M3" s="3" t="str">
        <f>IF(Grades!M3="","",(VLOOKUP(Grades!M3,ALevels,2,FALSE)))</f>
        <v/>
      </c>
      <c r="N3" s="3" t="str">
        <f>IF(Grades!N3="","",(VLOOKUP(Grades!N3,ALevels,2,FALSE)))</f>
        <v/>
      </c>
      <c r="O3" s="3" t="str">
        <f>IF(Grades!O3="","",(VLOOKUP(Grades!O3,ALevels,2,FALSE)))</f>
        <v/>
      </c>
      <c r="P3" s="3" t="str">
        <f>IF(Grades!P3="","",(VLOOKUP(Grades!P3,ALevels,2,FALSE)))</f>
        <v/>
      </c>
      <c r="Q3" s="3" t="str">
        <f>IF(Grades!Q3="","",(VLOOKUP(Grades!Q3,ALevels,2,FALSE)))</f>
        <v/>
      </c>
      <c r="R3" s="3" t="str">
        <f>IF(Grades!R3="","",(VLOOKUP(Grades!R3,ALevels,2,FALSE)))</f>
        <v/>
      </c>
      <c r="S3" s="3" t="str">
        <f>IF(Grades!S3="","",(VLOOKUP(Grades!S3,ALevels,2,FALSE)))</f>
        <v/>
      </c>
      <c r="T3" s="3" t="str">
        <f>IF(Grades!T3="","",(VLOOKUP(Grades!T3,ALevels,2,FALSE)))</f>
        <v/>
      </c>
      <c r="U3" s="3" t="str">
        <f>IF(Grades!U3="","",(VLOOKUP(Grades!U3,ALevels,2,FALSE)))</f>
        <v/>
      </c>
      <c r="V3" s="3" t="str">
        <f>IF(Grades!V3="","",(VLOOKUP(Grades!V3,ALevels,2,FALSE)))</f>
        <v/>
      </c>
      <c r="W3" s="3" t="str">
        <f>IF(Grades!W3="","",(VLOOKUP(Grades!W3,ALevels,2,FALSE)))</f>
        <v/>
      </c>
      <c r="X3" s="3" t="str">
        <f>IF(Grades!X3="","",(VLOOKUP(Grades!X3,ALevels,2,FALSE)))</f>
        <v/>
      </c>
      <c r="Y3" s="3" t="str">
        <f>IF(Grades!Y3="","",(VLOOKUP(Grades!Y3,ALevels,2,FALSE)))</f>
        <v/>
      </c>
      <c r="Z3" s="3" t="str">
        <f>IF(Grades!Z3="","",(VLOOKUP(Grades!Z3,ALevels,2,FALSE)))</f>
        <v/>
      </c>
      <c r="AA3" s="3" t="str">
        <f>IF(Grades!AA3="","",(VLOOKUP(Grades!AA3,ALevels,2,FALSE)))</f>
        <v/>
      </c>
      <c r="AB3" s="3" t="str">
        <f>IF(Grades!AB3="","",(VLOOKUP(Grades!AB3,ALevels,2,FALSE)))</f>
        <v/>
      </c>
      <c r="AC3" s="3" t="str">
        <f>IF(Grades!AC3="","",(VLOOKUP(Grades!AC3,ALevels,2,FALSE)))</f>
        <v/>
      </c>
      <c r="AD3" s="3" t="str">
        <f>IF(Grades!AD3="","",(VLOOKUP(Grades!AD3,ALevels,2,FALSE)))</f>
        <v/>
      </c>
      <c r="AE3" s="3" t="str">
        <f>IF(Grades!AE3="","",(VLOOKUP(Grades!AE3,ALevels,2,FALSE)))</f>
        <v/>
      </c>
      <c r="AF3" s="3" t="str">
        <f>IF(Grades!AF3="","",(VLOOKUP(Grades!AF3,ALevels,2,FALSE)))</f>
        <v/>
      </c>
      <c r="AG3" s="3" t="str">
        <f>IF(Grades!AG3="","",(VLOOKUP(Grades!AG3,ALevels,2,FALSE)))</f>
        <v/>
      </c>
      <c r="AH3" s="3" t="str">
        <f>IF(Grades!AH3="","",(VLOOKUP(Grades!AH3,ALevels,2,FALSE)))</f>
        <v/>
      </c>
      <c r="AI3" s="3" t="str">
        <f>IF(Grades!AI3="","",(VLOOKUP(Grades!AI3,ALevels,2,FALSE)))</f>
        <v/>
      </c>
      <c r="AJ3" s="3" t="str">
        <f>IF(Grades!AJ3="","",(VLOOKUP(Grades!AJ3,ALevels,2,FALSE)))</f>
        <v/>
      </c>
      <c r="AK3" s="3" t="str">
        <f>IF(Grades!AK3="","",(VLOOKUP(Grades!AK3,ALevels,2,FALSE)))</f>
        <v/>
      </c>
      <c r="AL3" s="3" t="str">
        <f>IF(Grades!AL3="","",(VLOOKUP(Grades!AL3,ALevels,2,FALSE)))</f>
        <v/>
      </c>
      <c r="AM3" s="3" t="str">
        <f>IF(Grades!AM3="","",(VLOOKUP(Grades!AM3,ALevels,2,FALSE)))</f>
        <v/>
      </c>
      <c r="AN3" s="3" t="str">
        <f>IF(Grades!AN3="","",(VLOOKUP(Grades!AN3,ALevels,2,FALSE)))</f>
        <v/>
      </c>
      <c r="AO3" s="3" t="str">
        <f>IF(Grades!AO3="","",(VLOOKUP(Grades!AO3,ALevels,2,FALSE)))</f>
        <v/>
      </c>
      <c r="AP3" s="3" t="str">
        <f>IF(Grades!AP3="","",(VLOOKUP(Grades!AP3,ALevels,2,FALSE)))</f>
        <v/>
      </c>
      <c r="AQ3" s="3" t="str">
        <f>IF(Grades!AQ3="","",(VLOOKUP(Grades!AQ3,ALevels,2,FALSE)))</f>
        <v/>
      </c>
      <c r="AR3" s="3" t="str">
        <f>IF(Grades!AR3="","",(VLOOKUP(Grades!AR3,ALevels,2,FALSE)))</f>
        <v/>
      </c>
      <c r="AS3" s="3" t="str">
        <f>IF(Grades!AS3="","",(VLOOKUP(Grades!AS3,ALevels,2,FALSE)))</f>
        <v/>
      </c>
      <c r="AT3" s="3" t="str">
        <f>IF(Grades!AT3="","",(VLOOKUP(Grades!AT3,ALevels,2,FALSE)))</f>
        <v/>
      </c>
      <c r="AU3" s="3" t="str">
        <f>IF(Grades!AU3="","",(VLOOKUP(Grades!AU3,ALevels,2,FALSE)))</f>
        <v/>
      </c>
      <c r="AV3" s="3" t="str">
        <f>IF(Grades!AV3="","",(VLOOKUP(Grades!AV3,ALevels,2,FALSE)))</f>
        <v/>
      </c>
      <c r="AW3" s="6" t="str">
        <f>IF(OR(Grades!E3&lt;&gt;"",Grades!AW3=""),"",(VLOOKUP(Grades!AW3,ASLevels,2,FALSE)))</f>
        <v/>
      </c>
      <c r="AX3" s="6" t="str">
        <f>IF(OR(Grades!F3&lt;&gt;"",Grades!AX3=""),"",(VLOOKUP(Grades!AX3,ASLevels,2,FALSE)))</f>
        <v/>
      </c>
      <c r="AY3" s="6" t="str">
        <f>IF(OR(Grades!G3&lt;&gt;"",Grades!AY3=""),"",(VLOOKUP(Grades!AY3,ASLevels,2,FALSE)))</f>
        <v/>
      </c>
      <c r="AZ3" s="6" t="str">
        <f>IF(OR(Grades!H3&lt;&gt;"",Grades!AZ3=""),"",(VLOOKUP(Grades!AZ3,ASLevels,2,FALSE)))</f>
        <v/>
      </c>
      <c r="BA3" s="6" t="str">
        <f>IF(OR(Grades!I3&lt;&gt;"",Grades!BA3=""),"",(VLOOKUP(Grades!BA3,ASLevels,2,FALSE)))</f>
        <v/>
      </c>
      <c r="BB3" s="6" t="str">
        <f>IF(OR(Grades!J3&lt;&gt;"",Grades!BB3=""),"",(VLOOKUP(Grades!BB3,ASLevels,2,FALSE)))</f>
        <v/>
      </c>
      <c r="BC3" s="6" t="str">
        <f>IF(OR(Grades!K3&lt;&gt;"",Grades!BC3=""),"",(VLOOKUP(Grades!BC3,ASLevels,2,FALSE)))</f>
        <v/>
      </c>
      <c r="BD3" s="6" t="str">
        <f>IF(OR(Grades!L3&lt;&gt;"",Grades!BD3=""),"",(VLOOKUP(Grades!BD3,ASLevels,2,FALSE)))</f>
        <v/>
      </c>
      <c r="BE3" s="6" t="str">
        <f>IF(OR(Grades!M3&lt;&gt;"",Grades!BE3=""),"",(VLOOKUP(Grades!BE3,ASLevels,2,FALSE)))</f>
        <v/>
      </c>
      <c r="BF3" s="6" t="str">
        <f>IF(OR(Grades!N3&lt;&gt;"",Grades!BF3=""),"",(VLOOKUP(Grades!BF3,ASLevels,2,FALSE)))</f>
        <v/>
      </c>
      <c r="BG3" s="6" t="str">
        <f>IF(OR(Grades!O3&lt;&gt;"",Grades!BG3=""),"",(VLOOKUP(Grades!BG3,ASLevels,2,FALSE)))</f>
        <v/>
      </c>
      <c r="BH3" s="6" t="str">
        <f>IF(OR(Grades!P3&lt;&gt;"",Grades!BH3=""),"",(VLOOKUP(Grades!BH3,ASLevels,2,FALSE)))</f>
        <v/>
      </c>
      <c r="BI3" s="6" t="str">
        <f>IF(OR(Grades!Q3&lt;&gt;"",Grades!BI3=""),"",(VLOOKUP(Grades!BI3,ASLevels,2,FALSE)))</f>
        <v/>
      </c>
      <c r="BJ3" s="6" t="str">
        <f>IF(OR(Grades!R3&lt;&gt;"",Grades!BJ3=""),"",(VLOOKUP(Grades!BJ3,ASLevels,2,FALSE)))</f>
        <v/>
      </c>
      <c r="BK3" s="6" t="str">
        <f>IF(OR(Grades!S3&lt;&gt;"",Grades!BK3=""),"",(VLOOKUP(Grades!BK3,ASLevels,2,FALSE)))</f>
        <v/>
      </c>
      <c r="BL3" s="6" t="str">
        <f>IF(OR(Grades!T3&lt;&gt;"",Grades!BL3=""),"",(VLOOKUP(Grades!BL3,ASLevels,2,FALSE)))</f>
        <v/>
      </c>
      <c r="BM3" s="6" t="str">
        <f>IF(OR(Grades!U3&lt;&gt;"",Grades!BM3=""),"",(VLOOKUP(Grades!BM3,ASLevels,2,FALSE)))</f>
        <v/>
      </c>
      <c r="BN3" s="6" t="str">
        <f>IF(OR(Grades!V3&lt;&gt;"",Grades!BN3=""),"",(VLOOKUP(Grades!BN3,ASLevels,2,FALSE)))</f>
        <v/>
      </c>
      <c r="BO3" s="6" t="str">
        <f>IF(OR(Grades!W3&lt;&gt;"",Grades!BO3=""),"",(VLOOKUP(Grades!BO3,ASLevels,2,FALSE)))</f>
        <v/>
      </c>
      <c r="BP3" s="6" t="str">
        <f>IF(OR(Grades!X3&lt;&gt;"",Grades!BP3=""),"",(VLOOKUP(Grades!BP3,ASLevels,2,FALSE)))</f>
        <v/>
      </c>
      <c r="BQ3" s="6" t="str">
        <f>IF(OR(Grades!Y3&lt;&gt;"",Grades!BQ3=""),"",(VLOOKUP(Grades!BQ3,ASLevels,2,FALSE)))</f>
        <v/>
      </c>
      <c r="BR3" s="6" t="str">
        <f>IF(OR(Grades!Z3&lt;&gt;"",Grades!BR3=""),"",(VLOOKUP(Grades!BR3,ASLevels,2,FALSE)))</f>
        <v/>
      </c>
      <c r="BS3" s="6" t="str">
        <f>IF(OR(Grades!AA3&lt;&gt;"",Grades!BS3=""),"",(VLOOKUP(Grades!BS3,ASLevels,2,FALSE)))</f>
        <v/>
      </c>
      <c r="BT3" s="6" t="str">
        <f>IF(OR(Grades!AB3&lt;&gt;"",Grades!BT3=""),"",(VLOOKUP(Grades!BT3,ASLevels,2,FALSE)))</f>
        <v/>
      </c>
      <c r="BU3" s="6" t="str">
        <f>IF(OR(Grades!AC3&lt;&gt;"",Grades!BU3=""),"",(VLOOKUP(Grades!BU3,ASLevels,2,FALSE)))</f>
        <v/>
      </c>
      <c r="BV3" s="6" t="str">
        <f>IF(OR(Grades!AD3&lt;&gt;"",Grades!BV3=""),"",(VLOOKUP(Grades!BV3,ASLevels,2,FALSE)))</f>
        <v/>
      </c>
      <c r="BW3" s="6" t="str">
        <f>IF(OR(Grades!AE3&lt;&gt;"",Grades!BW3=""),"",(VLOOKUP(Grades!BW3,ASLevels,2,FALSE)))</f>
        <v/>
      </c>
      <c r="BX3" s="6" t="str">
        <f>IF(OR(Grades!AF3&lt;&gt;"",Grades!BX3=""),"",(VLOOKUP(Grades!BX3,ASLevels,2,FALSE)))</f>
        <v/>
      </c>
      <c r="BY3" s="6" t="str">
        <f>IF(OR(Grades!AG3&lt;&gt;"",Grades!BY3=""),"",(VLOOKUP(Grades!BY3,ASLevels,2,FALSE)))</f>
        <v/>
      </c>
      <c r="BZ3" s="6" t="str">
        <f>IF(OR(Grades!AH3&lt;&gt;"",Grades!BZ3=""),"",(VLOOKUP(Grades!BZ3,ASLevels,2,FALSE)))</f>
        <v/>
      </c>
      <c r="CA3" s="6" t="str">
        <f>IF(OR(Grades!AI3&lt;&gt;"",Grades!CA3=""),"",(VLOOKUP(Grades!CA3,ASLevels,2,FALSE)))</f>
        <v/>
      </c>
      <c r="CB3" s="6" t="str">
        <f>IF(OR(Grades!AJ3&lt;&gt;"",Grades!CB3=""),"",(VLOOKUP(Grades!CB3,ASLevels,2,FALSE)))</f>
        <v/>
      </c>
      <c r="CC3" s="6" t="str">
        <f>IF(OR(Grades!AK3&lt;&gt;"",Grades!CC3=""),"",(VLOOKUP(Grades!CC3,ASLevels,2,FALSE)))</f>
        <v/>
      </c>
      <c r="CD3" s="6" t="str">
        <f>IF(OR(Grades!AL3&lt;&gt;"",Grades!CD3=""),"",(VLOOKUP(Grades!CD3,ASLevels,2,FALSE)))</f>
        <v/>
      </c>
      <c r="CE3" s="6" t="str">
        <f>IF(OR(Grades!AM3&lt;&gt;"",Grades!CE3=""),"",(VLOOKUP(Grades!CE3,ASLevels,2,FALSE)))</f>
        <v/>
      </c>
      <c r="CF3" s="6" t="str">
        <f>IF(OR(Grades!AN3&lt;&gt;"",Grades!CF3=""),"",(VLOOKUP(Grades!CF3,ASLevels,2,FALSE)))</f>
        <v/>
      </c>
      <c r="CG3" s="6" t="str">
        <f>IF(OR(Grades!AO3&lt;&gt;"",Grades!CG3=""),"",(VLOOKUP(Grades!CG3,ASLevels,2,FALSE)))</f>
        <v/>
      </c>
      <c r="CH3" s="6" t="str">
        <f>IF(OR(Grades!AP3&lt;&gt;"",Grades!CH3=""),"",(VLOOKUP(Grades!CH3,ASLevels,2,FALSE)))</f>
        <v/>
      </c>
      <c r="CI3" s="6" t="str">
        <f>IF(OR(Grades!AQ3&lt;&gt;"",Grades!CI3=""),"",(VLOOKUP(Grades!CI3,ASLevels,2,FALSE)))</f>
        <v/>
      </c>
      <c r="CJ3" s="6" t="str">
        <f>IF(OR(Grades!AR3&lt;&gt;"",Grades!CJ3=""),"",(VLOOKUP(Grades!CJ3,ASLevels,2,FALSE)))</f>
        <v/>
      </c>
      <c r="CK3" s="6" t="str">
        <f>IF(OR(Grades!AS3&lt;&gt;"",Grades!CK3=""),"",(VLOOKUP(Grades!CK3,ASLevels,2,FALSE)))</f>
        <v/>
      </c>
      <c r="CL3" s="6" t="str">
        <f>IF(OR(Grades!AT3&lt;&gt;"",Grades!CL3=""),"",(VLOOKUP(Grades!CL3,ASLevels,2,FALSE)))</f>
        <v/>
      </c>
      <c r="CM3" s="6" t="str">
        <f>IF(OR(Grades!AU3&lt;&gt;"",Grades!CM3=""),"",(VLOOKUP(Grades!CM3,ASLevels,2,FALSE)))</f>
        <v/>
      </c>
      <c r="CN3" s="6" t="str">
        <f>IF(OR(Grades!AV3&lt;&gt;"",Grades!CN3=""),"",(VLOOKUP(Grades!CN3,ASLevels,2,FALSE)))</f>
        <v/>
      </c>
      <c r="CO3" s="39" t="str">
        <f>IF(Grades!CO3="","",(VLOOKUP(Grades!CO3,EP,2,FALSE)))</f>
        <v/>
      </c>
      <c r="CP3" s="9" t="str">
        <f>IF(Grades!CP3="","",(VLOOKUP(Grades!CP3,KeySkills,2,FALSE)))</f>
        <v/>
      </c>
      <c r="CQ3" s="9" t="str">
        <f>IF(Grades!CQ3="","",(VLOOKUP(Grades!CQ3,KeySkills,2,FALSE)))</f>
        <v/>
      </c>
      <c r="CR3" s="9" t="str">
        <f>IF(Grades!CR3="","",(VLOOKUP(Grades!CR3,KeySkills,2,FALSE)))</f>
        <v/>
      </c>
      <c r="CS3" s="13" t="str">
        <f>IF(Grades!CS3="","",(VLOOKUP(Grades!CS3,BTECOCRNatCert,2,FALSE)))</f>
        <v/>
      </c>
      <c r="CT3" s="13" t="str">
        <f>IF(Grades!CT3="","",(VLOOKUP(Grades!CT3,BTECOCRNatCert,2,FALSE)))</f>
        <v/>
      </c>
      <c r="CU3" s="13" t="str">
        <f>IF(Grades!CU3="","",(VLOOKUP(Grades!CU3,BTECOCRNatCert,2,FALSE)))</f>
        <v/>
      </c>
      <c r="CV3" s="13" t="str">
        <f>IF(Grades!CV3="","",(VLOOKUP(Grades!CV3,BTECOCRNatCert,2,FALSE)))</f>
        <v/>
      </c>
      <c r="CW3" s="13" t="str">
        <f>IF(Grades!CW3="","",(VLOOKUP(Grades!CW3,BTECOCRNatCert,2,FALSE)))</f>
        <v/>
      </c>
      <c r="CX3" s="13" t="str">
        <f>IF(Grades!CX3="","",(VLOOKUP(Grades!CX3,BTECOCRNatCert,2,FALSE)))</f>
        <v/>
      </c>
      <c r="CY3" s="13" t="str">
        <f>IF(Grades!CY3="","",(VLOOKUP(Grades!CY3,BTECOCRNatCert,2,FALSE)))</f>
        <v/>
      </c>
      <c r="CZ3" s="15" t="str">
        <f>IF(Grades!CZ3="","",(VLOOKUP(Grades!CZ3,BTECNatDip,2,FALSE)))</f>
        <v/>
      </c>
      <c r="DA3" s="15" t="str">
        <f>IF(Grades!DA3="","",(VLOOKUP(Grades!DA3,BTECNatDip,2,FALSE)))</f>
        <v/>
      </c>
      <c r="DB3" s="15" t="str">
        <f>IF(Grades!DB3="","",(VLOOKUP(Grades!DB3,BTECNatDip,2,FALSE)))</f>
        <v/>
      </c>
      <c r="DC3" s="21" t="str">
        <f>IF(Grades!DC3="","",(VLOOKUP(Grades!DC3,OCRNatDip,2,FALSE)))</f>
        <v/>
      </c>
      <c r="DD3" s="21" t="str">
        <f>IF(Grades!DD3="","",(VLOOKUP(Grades!DD3,OCRNatDip,2,FALSE)))</f>
        <v/>
      </c>
      <c r="DE3" s="21" t="str">
        <f>IF(Grades!DE3="","",(VLOOKUP(Grades!DE3,OCRNatDip,2,FALSE)))</f>
        <v/>
      </c>
      <c r="DF3" s="37" t="str">
        <f>IF(Grades!DF3="","",(VLOOKUP(Grades!DF3,BTECExtDip,2,FALSE)))</f>
        <v/>
      </c>
      <c r="DG3" s="37" t="str">
        <f>IF(Grades!DG3="","",(VLOOKUP(Grades!DG3,BTECExtDip,2,FALSE)))</f>
        <v/>
      </c>
      <c r="DH3" s="37" t="str">
        <f>IF(Grades!DH3="","",(VLOOKUP(Grades!DH3,BTECExtDip,2,FALSE)))</f>
        <v/>
      </c>
      <c r="DI3" s="21" t="str">
        <f>IF(Grades!DI3="","",(VLOOKUP(Grades!DI3,OCRExtDip,2,FALSE)))</f>
        <v/>
      </c>
      <c r="DJ3" s="21" t="str">
        <f>IF(Grades!DJ3="","",(VLOOKUP(Grades!DJ3,OCRExtDip,2,FALSE)))</f>
        <v/>
      </c>
      <c r="DK3" s="21" t="str">
        <f>IF(Grades!DK3="","",(VLOOKUP(Grades!DK3,OCRExtDip,2,FALSE)))</f>
        <v/>
      </c>
      <c r="DL3" s="17" t="str">
        <f>IF(Grades!DL3="","",(VLOOKUP(Grades!DL3,PL,2,FALSE)))</f>
        <v/>
      </c>
      <c r="DM3" s="38" t="str">
        <f>IF(Grades!DM3="","",(VLOOKUP(Grades!DM3,FSM,2,FALSE)))</f>
        <v/>
      </c>
      <c r="DN3" s="38" t="str">
        <f>IF(Grades!DN3="","",(VLOOKUP(Grades!DN3,FSM,2,FALSE)))</f>
        <v/>
      </c>
      <c r="DO3" s="9" t="str">
        <f>IF(Grades!DO3="","",(VLOOKUP(Grades!DO3,AEA,2,FALSE)))</f>
        <v/>
      </c>
      <c r="DP3" s="9" t="str">
        <f>IF(Grades!DP3="","",(VLOOKUP(Grades!DP3,AEA,2,FALSE)))</f>
        <v/>
      </c>
      <c r="DQ3" s="9" t="str">
        <f>IF(Grades!DQ3="","",(VLOOKUP(Grades!DQ3,AEA,2,FALSE)))</f>
        <v/>
      </c>
      <c r="DR3" s="62" t="str">
        <f>IF(Grades!DR3="","",(VLOOKUP(Grades!DR3,AllDip?,2,FALSE)))</f>
        <v/>
      </c>
      <c r="DT3" s="1">
        <f>SUM(E3:CO3,DM3:DQ3)</f>
        <v>0</v>
      </c>
      <c r="DU3" s="1">
        <f t="shared" ref="DU3:DU34" si="0">SUM(CS3:DL3)</f>
        <v>0</v>
      </c>
      <c r="DV3" s="1">
        <f t="shared" ref="DV3:DV34" si="1">SUM(E3:DR3)</f>
        <v>0</v>
      </c>
      <c r="DW3" s="1">
        <f t="shared" ref="DW3:DW34" si="2">COUNT(E3:AV3)</f>
        <v>0</v>
      </c>
      <c r="DX3" s="1">
        <f t="shared" ref="DX3:DX34" si="3">COUNT(AW3:CN3)</f>
        <v>0</v>
      </c>
      <c r="DY3" s="172">
        <f t="shared" ref="DY3:DY66" si="4">COUNT(CP3)</f>
        <v>0</v>
      </c>
      <c r="DZ3" s="1">
        <f t="shared" ref="DZ3:DZ34" si="5">COUNT(CP3:CR3)</f>
        <v>0</v>
      </c>
      <c r="EA3" s="1">
        <f t="shared" ref="EA3:EA34" si="6">COUNT(CS3:CY3)</f>
        <v>0</v>
      </c>
      <c r="EB3" s="1">
        <f t="shared" ref="EB3:EB34" si="7">COUNT(CZ3:DE3)</f>
        <v>0</v>
      </c>
      <c r="EC3" s="1">
        <f t="shared" ref="EC3:EC34" si="8">COUNT(DF3:DK3)</f>
        <v>0</v>
      </c>
      <c r="ED3" s="1">
        <f t="shared" ref="ED3:ED34" si="9">COUNT(DL3)</f>
        <v>0</v>
      </c>
      <c r="EE3" s="1">
        <f t="shared" ref="EE3:EE34" si="10">COUNT(DM3:DN3)</f>
        <v>0</v>
      </c>
      <c r="EF3" s="1">
        <f t="shared" ref="EF3:EF34" si="11">COUNT(DO3:DQ3)</f>
        <v>0</v>
      </c>
      <c r="EG3" s="1">
        <f t="shared" ref="EG3:EG34" si="12">COUNT(CO3)</f>
        <v>0</v>
      </c>
      <c r="EH3" s="1">
        <f>DW3+(DX3*0.5)+(EE3*0.17)+(EF3*0.1)+(EG3*0.3)</f>
        <v>0</v>
      </c>
      <c r="EI3" s="1">
        <f>EA3+(EB3*2)+(EC3*3)+(ED3*2)</f>
        <v>0</v>
      </c>
      <c r="EJ3" s="1">
        <f>(DW3)+(DX3*0.5)+(DZ3*0.3)+(EA3)+(EB3*2)+(EC3*3)+(ED3*2)+(EE3*0.17)+(EG3*0.3)+(EF3*0.1)</f>
        <v>0</v>
      </c>
      <c r="EK3" s="1">
        <f t="shared" ref="EK3:EK9" si="13">IF(DV3=0, 0,(EH3/EJ3))</f>
        <v>0</v>
      </c>
      <c r="EL3" s="1">
        <f>IF(DV3=0, 0,(EI3/EJ3))</f>
        <v>0</v>
      </c>
      <c r="EM3" s="1" t="e">
        <f>DT3/EH3</f>
        <v>#DIV/0!</v>
      </c>
      <c r="EN3" s="1" t="e">
        <f>DU3/EI3</f>
        <v>#DIV/0!</v>
      </c>
      <c r="EO3" s="1" t="e">
        <f>DV3/EJ3</f>
        <v>#DIV/0!</v>
      </c>
    </row>
    <row r="4" spans="1:145" ht="11.25" x14ac:dyDescent="0.2">
      <c r="A4" s="92"/>
      <c r="B4" s="92"/>
      <c r="C4" s="92"/>
      <c r="D4" s="92"/>
      <c r="E4" s="3" t="str">
        <f>IF(Grades!E4="","",(VLOOKUP(Grades!E4,ALevels,2,FALSE)))</f>
        <v/>
      </c>
      <c r="F4" s="3" t="str">
        <f>IF(Grades!F4="","",(VLOOKUP(Grades!F4,ALevels,2,FALSE)))</f>
        <v/>
      </c>
      <c r="G4" s="3" t="str">
        <f>IF(Grades!G4="","",(VLOOKUP(Grades!G4,ALevels,2,FALSE)))</f>
        <v/>
      </c>
      <c r="H4" s="3" t="str">
        <f>IF(Grades!H4="","",(VLOOKUP(Grades!H4,ALevels,2,FALSE)))</f>
        <v/>
      </c>
      <c r="I4" s="3" t="str">
        <f>IF(Grades!I4="","",(VLOOKUP(Grades!I4,ALevels,2,FALSE)))</f>
        <v/>
      </c>
      <c r="J4" s="3" t="str">
        <f>IF(Grades!J4="","",(VLOOKUP(Grades!J4,ALevels,2,FALSE)))</f>
        <v/>
      </c>
      <c r="K4" s="3" t="str">
        <f>IF(Grades!K4="","",(VLOOKUP(Grades!K4,ALevels,2,FALSE)))</f>
        <v/>
      </c>
      <c r="L4" s="3" t="str">
        <f>IF(Grades!L4="","",(VLOOKUP(Grades!L4,ALevels,2,FALSE)))</f>
        <v/>
      </c>
      <c r="M4" s="3" t="str">
        <f>IF(Grades!M4="","",(VLOOKUP(Grades!M4,ALevels,2,FALSE)))</f>
        <v/>
      </c>
      <c r="N4" s="3" t="str">
        <f>IF(Grades!N4="","",(VLOOKUP(Grades!N4,ALevels,2,FALSE)))</f>
        <v/>
      </c>
      <c r="O4" s="3" t="str">
        <f>IF(Grades!O4="","",(VLOOKUP(Grades!O4,ALevels,2,FALSE)))</f>
        <v/>
      </c>
      <c r="P4" s="3" t="str">
        <f>IF(Grades!P4="","",(VLOOKUP(Grades!P4,ALevels,2,FALSE)))</f>
        <v/>
      </c>
      <c r="Q4" s="3" t="str">
        <f>IF(Grades!Q4="","",(VLOOKUP(Grades!Q4,ALevels,2,FALSE)))</f>
        <v/>
      </c>
      <c r="R4" s="3" t="str">
        <f>IF(Grades!R4="","",(VLOOKUP(Grades!R4,ALevels,2,FALSE)))</f>
        <v/>
      </c>
      <c r="S4" s="3" t="str">
        <f>IF(Grades!S4="","",(VLOOKUP(Grades!S4,ALevels,2,FALSE)))</f>
        <v/>
      </c>
      <c r="T4" s="3" t="str">
        <f>IF(Grades!T4="","",(VLOOKUP(Grades!T4,ALevels,2,FALSE)))</f>
        <v/>
      </c>
      <c r="U4" s="3" t="str">
        <f>IF(Grades!U4="","",(VLOOKUP(Grades!U4,ALevels,2,FALSE)))</f>
        <v/>
      </c>
      <c r="V4" s="3" t="str">
        <f>IF(Grades!V4="","",(VLOOKUP(Grades!V4,ALevels,2,FALSE)))</f>
        <v/>
      </c>
      <c r="W4" s="3" t="str">
        <f>IF(Grades!W4="","",(VLOOKUP(Grades!W4,ALevels,2,FALSE)))</f>
        <v/>
      </c>
      <c r="X4" s="3" t="str">
        <f>IF(Grades!X4="","",(VLOOKUP(Grades!X4,ALevels,2,FALSE)))</f>
        <v/>
      </c>
      <c r="Y4" s="3" t="str">
        <f>IF(Grades!Y4="","",(VLOOKUP(Grades!Y4,ALevels,2,FALSE)))</f>
        <v/>
      </c>
      <c r="Z4" s="3" t="str">
        <f>IF(Grades!Z4="","",(VLOOKUP(Grades!Z4,ALevels,2,FALSE)))</f>
        <v/>
      </c>
      <c r="AA4" s="3" t="str">
        <f>IF(Grades!AA4="","",(VLOOKUP(Grades!AA4,ALevels,2,FALSE)))</f>
        <v/>
      </c>
      <c r="AB4" s="3" t="str">
        <f>IF(Grades!AB4="","",(VLOOKUP(Grades!AB4,ALevels,2,FALSE)))</f>
        <v/>
      </c>
      <c r="AC4" s="3" t="str">
        <f>IF(Grades!AC4="","",(VLOOKUP(Grades!AC4,ALevels,2,FALSE)))</f>
        <v/>
      </c>
      <c r="AD4" s="3" t="str">
        <f>IF(Grades!AD4="","",(VLOOKUP(Grades!AD4,ALevels,2,FALSE)))</f>
        <v/>
      </c>
      <c r="AE4" s="3" t="str">
        <f>IF(Grades!AE4="","",(VLOOKUP(Grades!AE4,ALevels,2,FALSE)))</f>
        <v/>
      </c>
      <c r="AF4" s="3" t="str">
        <f>IF(Grades!AF4="","",(VLOOKUP(Grades!AF4,ALevels,2,FALSE)))</f>
        <v/>
      </c>
      <c r="AG4" s="3" t="str">
        <f>IF(Grades!AG4="","",(VLOOKUP(Grades!AG4,ALevels,2,FALSE)))</f>
        <v/>
      </c>
      <c r="AH4" s="3" t="str">
        <f>IF(Grades!AH4="","",(VLOOKUP(Grades!AH4,ALevels,2,FALSE)))</f>
        <v/>
      </c>
      <c r="AI4" s="3" t="str">
        <f>IF(Grades!AI4="","",(VLOOKUP(Grades!AI4,ALevels,2,FALSE)))</f>
        <v/>
      </c>
      <c r="AJ4" s="3" t="str">
        <f>IF(Grades!AJ4="","",(VLOOKUP(Grades!AJ4,ALevels,2,FALSE)))</f>
        <v/>
      </c>
      <c r="AK4" s="3" t="str">
        <f>IF(Grades!AK4="","",(VLOOKUP(Grades!AK4,ALevels,2,FALSE)))</f>
        <v/>
      </c>
      <c r="AL4" s="3" t="str">
        <f>IF(Grades!AL4="","",(VLOOKUP(Grades!AL4,ALevels,2,FALSE)))</f>
        <v/>
      </c>
      <c r="AM4" s="3" t="str">
        <f>IF(Grades!AM4="","",(VLOOKUP(Grades!AM4,ALevels,2,FALSE)))</f>
        <v/>
      </c>
      <c r="AN4" s="3" t="str">
        <f>IF(Grades!AN4="","",(VLOOKUP(Grades!AN4,ALevels,2,FALSE)))</f>
        <v/>
      </c>
      <c r="AO4" s="3" t="str">
        <f>IF(Grades!AO4="","",(VLOOKUP(Grades!AO4,ALevels,2,FALSE)))</f>
        <v/>
      </c>
      <c r="AP4" s="3" t="str">
        <f>IF(Grades!AP4="","",(VLOOKUP(Grades!AP4,ALevels,2,FALSE)))</f>
        <v/>
      </c>
      <c r="AQ4" s="3" t="str">
        <f>IF(Grades!AQ4="","",(VLOOKUP(Grades!AQ4,ALevels,2,FALSE)))</f>
        <v/>
      </c>
      <c r="AR4" s="3" t="str">
        <f>IF(Grades!AR4="","",(VLOOKUP(Grades!AR4,ALevels,2,FALSE)))</f>
        <v/>
      </c>
      <c r="AS4" s="3" t="str">
        <f>IF(Grades!AS4="","",(VLOOKUP(Grades!AS4,ALevels,2,FALSE)))</f>
        <v/>
      </c>
      <c r="AT4" s="3" t="str">
        <f>IF(Grades!AT4="","",(VLOOKUP(Grades!AT4,ALevels,2,FALSE)))</f>
        <v/>
      </c>
      <c r="AU4" s="3" t="str">
        <f>IF(Grades!AU4="","",(VLOOKUP(Grades!AU4,ALevels,2,FALSE)))</f>
        <v/>
      </c>
      <c r="AV4" s="3" t="str">
        <f>IF(Grades!AV4="","",(VLOOKUP(Grades!AV4,ALevels,2,FALSE)))</f>
        <v/>
      </c>
      <c r="AW4" s="6" t="str">
        <f>IF(Grades!AW4="","",(VLOOKUP(Grades!AW4,ASLevels,2,FALSE)))</f>
        <v/>
      </c>
      <c r="AX4" s="6" t="str">
        <f>IF(Grades!AX4="","",(VLOOKUP(Grades!AX4,ASLevels,2,FALSE)))</f>
        <v/>
      </c>
      <c r="AY4" s="6" t="str">
        <f>IF(Grades!AY4="","",(VLOOKUP(Grades!AY4,ASLevels,2,FALSE)))</f>
        <v/>
      </c>
      <c r="AZ4" s="6" t="str">
        <f>IF(Grades!AZ4="","",(VLOOKUP(Grades!AZ4,ASLevels,2,FALSE)))</f>
        <v/>
      </c>
      <c r="BA4" s="6" t="str">
        <f>IF(Grades!BA4="","",(VLOOKUP(Grades!BA4,ASLevels,2,FALSE)))</f>
        <v/>
      </c>
      <c r="BB4" s="6" t="str">
        <f>IF(Grades!BB4="","",(VLOOKUP(Grades!BB4,ASLevels,2,FALSE)))</f>
        <v/>
      </c>
      <c r="BC4" s="6" t="str">
        <f>IF(Grades!BC4="","",(VLOOKUP(Grades!BC4,ASLevels,2,FALSE)))</f>
        <v/>
      </c>
      <c r="BD4" s="6" t="str">
        <f>IF(Grades!BD4="","",(VLOOKUP(Grades!BD4,ASLevels,2,FALSE)))</f>
        <v/>
      </c>
      <c r="BE4" s="6" t="str">
        <f>IF(Grades!BE4="","",(VLOOKUP(Grades!BE4,ASLevels,2,FALSE)))</f>
        <v/>
      </c>
      <c r="BF4" s="6" t="str">
        <f>IF(Grades!BF4="","",(VLOOKUP(Grades!BF4,ASLevels,2,FALSE)))</f>
        <v/>
      </c>
      <c r="BG4" s="6" t="str">
        <f>IF(Grades!BG4="","",(VLOOKUP(Grades!BG4,ASLevels,2,FALSE)))</f>
        <v/>
      </c>
      <c r="BH4" s="6" t="str">
        <f>IF(Grades!BH4="","",(VLOOKUP(Grades!BH4,ASLevels,2,FALSE)))</f>
        <v/>
      </c>
      <c r="BI4" s="6" t="str">
        <f>IF(Grades!BI4="","",(VLOOKUP(Grades!BI4,ASLevels,2,FALSE)))</f>
        <v/>
      </c>
      <c r="BJ4" s="6" t="str">
        <f>IF(Grades!BJ4="","",(VLOOKUP(Grades!BJ4,ASLevels,2,FALSE)))</f>
        <v/>
      </c>
      <c r="BK4" s="6" t="str">
        <f>IF(Grades!BK4="","",(VLOOKUP(Grades!BK4,ASLevels,2,FALSE)))</f>
        <v/>
      </c>
      <c r="BL4" s="6" t="str">
        <f>IF(Grades!BL4="","",(VLOOKUP(Grades!BL4,ASLevels,2,FALSE)))</f>
        <v/>
      </c>
      <c r="BM4" s="6" t="str">
        <f>IF(Grades!BM4="","",(VLOOKUP(Grades!BM4,ASLevels,2,FALSE)))</f>
        <v/>
      </c>
      <c r="BN4" s="6" t="str">
        <f>IF(Grades!BN4="","",(VLOOKUP(Grades!BN4,ASLevels,2,FALSE)))</f>
        <v/>
      </c>
      <c r="BO4" s="6" t="str">
        <f>IF(Grades!BO4="","",(VLOOKUP(Grades!BO4,ASLevels,2,FALSE)))</f>
        <v/>
      </c>
      <c r="BP4" s="6" t="str">
        <f>IF(Grades!BP4="","",(VLOOKUP(Grades!BP4,ASLevels,2,FALSE)))</f>
        <v/>
      </c>
      <c r="BQ4" s="6" t="str">
        <f>IF(Grades!BQ4="","",(VLOOKUP(Grades!BQ4,ASLevels,2,FALSE)))</f>
        <v/>
      </c>
      <c r="BR4" s="6" t="str">
        <f>IF(Grades!BR4="","",(VLOOKUP(Grades!BR4,ASLevels,2,FALSE)))</f>
        <v/>
      </c>
      <c r="BS4" s="6" t="str">
        <f>IF(Grades!BS4="","",(VLOOKUP(Grades!BS4,ASLevels,2,FALSE)))</f>
        <v/>
      </c>
      <c r="BT4" s="6" t="str">
        <f>IF(Grades!BT4="","",(VLOOKUP(Grades!BT4,ASLevels,2,FALSE)))</f>
        <v/>
      </c>
      <c r="BU4" s="6" t="str">
        <f>IF(Grades!BU4="","",(VLOOKUP(Grades!BU4,ASLevels,2,FALSE)))</f>
        <v/>
      </c>
      <c r="BV4" s="6" t="str">
        <f>IF(Grades!BV4="","",(VLOOKUP(Grades!BV4,ASLevels,2,FALSE)))</f>
        <v/>
      </c>
      <c r="BW4" s="6" t="str">
        <f>IF(Grades!BW4="","",(VLOOKUP(Grades!BW4,ASLevels,2,FALSE)))</f>
        <v/>
      </c>
      <c r="BX4" s="6" t="str">
        <f>IF(Grades!BX4="","",(VLOOKUP(Grades!BX4,ASLevels,2,FALSE)))</f>
        <v/>
      </c>
      <c r="BY4" s="6" t="str">
        <f>IF(Grades!BY4="","",(VLOOKUP(Grades!BY4,ASLevels,2,FALSE)))</f>
        <v/>
      </c>
      <c r="BZ4" s="6" t="str">
        <f>IF(Grades!BZ4="","",(VLOOKUP(Grades!BZ4,ASLevels,2,FALSE)))</f>
        <v/>
      </c>
      <c r="CA4" s="6" t="str">
        <f>IF(Grades!CA4="","",(VLOOKUP(Grades!CA4,ASLevels,2,FALSE)))</f>
        <v/>
      </c>
      <c r="CB4" s="6" t="str">
        <f>IF(Grades!CB4="","",(VLOOKUP(Grades!CB4,ASLevels,2,FALSE)))</f>
        <v/>
      </c>
      <c r="CC4" s="6" t="str">
        <f>IF(Grades!CC4="","",(VLOOKUP(Grades!CC4,ASLevels,2,FALSE)))</f>
        <v/>
      </c>
      <c r="CD4" s="6" t="str">
        <f>IF(Grades!CD4="","",(VLOOKUP(Grades!CD4,ASLevels,2,FALSE)))</f>
        <v/>
      </c>
      <c r="CE4" s="6" t="str">
        <f>IF(Grades!CE4="","",(VLOOKUP(Grades!CE4,ASLevels,2,FALSE)))</f>
        <v/>
      </c>
      <c r="CF4" s="6" t="str">
        <f>IF(Grades!CF4="","",(VLOOKUP(Grades!CF4,ASLevels,2,FALSE)))</f>
        <v/>
      </c>
      <c r="CG4" s="6" t="str">
        <f>IF(Grades!CG4="","",(VLOOKUP(Grades!CG4,ASLevels,2,FALSE)))</f>
        <v/>
      </c>
      <c r="CH4" s="6" t="str">
        <f>IF(Grades!CH4="","",(VLOOKUP(Grades!CH4,ASLevels,2,FALSE)))</f>
        <v/>
      </c>
      <c r="CI4" s="6" t="str">
        <f>IF(Grades!CI4="","",(VLOOKUP(Grades!CI4,ASLevels,2,FALSE)))</f>
        <v/>
      </c>
      <c r="CJ4" s="6" t="str">
        <f>IF(Grades!CJ4="","",(VLOOKUP(Grades!CJ4,ASLevels,2,FALSE)))</f>
        <v/>
      </c>
      <c r="CK4" s="6" t="str">
        <f>IF(Grades!CK4="","",(VLOOKUP(Grades!CK4,ASLevels,2,FALSE)))</f>
        <v/>
      </c>
      <c r="CL4" s="6" t="str">
        <f>IF(Grades!CL4="","",(VLOOKUP(Grades!CL4,ASLevels,2,FALSE)))</f>
        <v/>
      </c>
      <c r="CM4" s="6" t="str">
        <f>IF(Grades!CM4="","",(VLOOKUP(Grades!CM4,ASLevels,2,FALSE)))</f>
        <v/>
      </c>
      <c r="CN4" s="6" t="str">
        <f>IF(Grades!CN4="","",(VLOOKUP(Grades!CN4,ASLevels,2,FALSE)))</f>
        <v/>
      </c>
      <c r="CO4" s="39" t="str">
        <f>IF(Grades!CO4="","",(VLOOKUP(Grades!CO4,EP,2,FALSE)))</f>
        <v/>
      </c>
      <c r="CP4" s="9" t="str">
        <f>IF(Grades!CP4="","",(VLOOKUP(Grades!CP4,KeySkills,2,FALSE)))</f>
        <v/>
      </c>
      <c r="CQ4" s="9" t="str">
        <f>IF(Grades!CQ4="","",(VLOOKUP(Grades!CQ4,KeySkills,2,FALSE)))</f>
        <v/>
      </c>
      <c r="CR4" s="9" t="str">
        <f>IF(Grades!CR4="","",(VLOOKUP(Grades!CR4,KeySkills,2,FALSE)))</f>
        <v/>
      </c>
      <c r="CS4" s="13" t="str">
        <f>IF(Grades!CS4="","",(VLOOKUP(Grades!CS4,BTECOCRNatCert,2,FALSE)))</f>
        <v/>
      </c>
      <c r="CT4" s="13" t="str">
        <f>IF(Grades!CT4="","",(VLOOKUP(Grades!CT4,BTECOCRNatCert,2,FALSE)))</f>
        <v/>
      </c>
      <c r="CU4" s="13" t="str">
        <f>IF(Grades!CU4="","",(VLOOKUP(Grades!CU4,BTECOCRNatCert,2,FALSE)))</f>
        <v/>
      </c>
      <c r="CV4" s="13" t="str">
        <f>IF(Grades!CV4="","",(VLOOKUP(Grades!CV4,BTECOCRNatCert,2,FALSE)))</f>
        <v/>
      </c>
      <c r="CW4" s="13" t="str">
        <f>IF(Grades!CW4="","",(VLOOKUP(Grades!CW4,BTECOCRNatCert,2,FALSE)))</f>
        <v/>
      </c>
      <c r="CX4" s="13" t="str">
        <f>IF(Grades!CX4="","",(VLOOKUP(Grades!CX4,BTECOCRNatCert,2,FALSE)))</f>
        <v/>
      </c>
      <c r="CY4" s="13" t="str">
        <f>IF(Grades!CY4="","",(VLOOKUP(Grades!CY4,BTECOCRNatCert,2,FALSE)))</f>
        <v/>
      </c>
      <c r="CZ4" s="15" t="str">
        <f>IF(Grades!CZ4="","",(VLOOKUP(Grades!CZ4,BTECNatDip,2,FALSE)))</f>
        <v/>
      </c>
      <c r="DA4" s="15" t="str">
        <f>IF(Grades!DA4="","",(VLOOKUP(Grades!DA4,BTECNatDip,2,FALSE)))</f>
        <v/>
      </c>
      <c r="DB4" s="15" t="str">
        <f>IF(Grades!DB4="","",(VLOOKUP(Grades!DB4,BTECNatDip,2,FALSE)))</f>
        <v/>
      </c>
      <c r="DC4" s="21" t="str">
        <f>IF(Grades!DC4="","",(VLOOKUP(Grades!DC4,OCRNatDip,2,FALSE)))</f>
        <v/>
      </c>
      <c r="DD4" s="21" t="str">
        <f>IF(Grades!DD4="","",(VLOOKUP(Grades!DD4,OCRNatDip,2,FALSE)))</f>
        <v/>
      </c>
      <c r="DE4" s="21" t="str">
        <f>IF(Grades!DE4="","",(VLOOKUP(Grades!DE4,OCRNatDip,2,FALSE)))</f>
        <v/>
      </c>
      <c r="DF4" s="37" t="str">
        <f>IF(Grades!DF4="","",(VLOOKUP(Grades!DF4,BTECExtDip,2,FALSE)))</f>
        <v/>
      </c>
      <c r="DG4" s="37" t="str">
        <f>IF(Grades!DG4="","",(VLOOKUP(Grades!DG4,BTECExtDip,2,FALSE)))</f>
        <v/>
      </c>
      <c r="DH4" s="37" t="str">
        <f>IF(Grades!DH4="","",(VLOOKUP(Grades!DH4,BTECExtDip,2,FALSE)))</f>
        <v/>
      </c>
      <c r="DI4" s="21" t="str">
        <f>IF(Grades!DI4="","",(VLOOKUP(Grades!DI4,OCRExtDip,2,FALSE)))</f>
        <v/>
      </c>
      <c r="DJ4" s="21" t="str">
        <f>IF(Grades!DJ4="","",(VLOOKUP(Grades!DJ4,OCRExtDip,2,FALSE)))</f>
        <v/>
      </c>
      <c r="DK4" s="21" t="str">
        <f>IF(Grades!DK4="","",(VLOOKUP(Grades!DK4,OCRExtDip,2,FALSE)))</f>
        <v/>
      </c>
      <c r="DL4" s="17" t="str">
        <f>IF(Grades!DL4="","",(VLOOKUP(Grades!DL4,PL,2,FALSE)))</f>
        <v/>
      </c>
      <c r="DM4" s="38" t="str">
        <f>IF(Grades!DM4="","",(VLOOKUP(Grades!DM4,FSM,2,FALSE)))</f>
        <v/>
      </c>
      <c r="DN4" s="38" t="str">
        <f>IF(Grades!DN4="","",(VLOOKUP(Grades!DN4,FSM,2,FALSE)))</f>
        <v/>
      </c>
      <c r="DO4" s="9" t="str">
        <f>IF(Grades!DO4="","",(VLOOKUP(Grades!DO4,AEA,2,FALSE)))</f>
        <v/>
      </c>
      <c r="DP4" s="9" t="str">
        <f>IF(Grades!DP4="","",(VLOOKUP(Grades!DP4,AEA,2,FALSE)))</f>
        <v/>
      </c>
      <c r="DQ4" s="9" t="str">
        <f>IF(Grades!DQ4="","",(VLOOKUP(Grades!DQ4,AEA,2,FALSE)))</f>
        <v/>
      </c>
      <c r="DR4" s="62" t="str">
        <f>IF(Grades!DR4="","",(VLOOKUP(Grades!DR4,AllDip?,2,FALSE)))</f>
        <v/>
      </c>
      <c r="DT4" s="1">
        <f t="shared" ref="DT4:DT67" si="14">SUM(E4:CO4,DM4:DQ4)</f>
        <v>0</v>
      </c>
      <c r="DU4" s="1">
        <f t="shared" si="0"/>
        <v>0</v>
      </c>
      <c r="DV4" s="1">
        <f t="shared" si="1"/>
        <v>0</v>
      </c>
      <c r="DW4" s="1">
        <f t="shared" si="2"/>
        <v>0</v>
      </c>
      <c r="DX4" s="1">
        <f t="shared" si="3"/>
        <v>0</v>
      </c>
      <c r="DY4" s="172">
        <f t="shared" si="4"/>
        <v>0</v>
      </c>
      <c r="DZ4" s="1">
        <f t="shared" si="5"/>
        <v>0</v>
      </c>
      <c r="EA4" s="1">
        <f t="shared" si="6"/>
        <v>0</v>
      </c>
      <c r="EB4" s="1">
        <f t="shared" si="7"/>
        <v>0</v>
      </c>
      <c r="EC4" s="1">
        <f t="shared" si="8"/>
        <v>0</v>
      </c>
      <c r="ED4" s="1">
        <f t="shared" si="9"/>
        <v>0</v>
      </c>
      <c r="EE4" s="1">
        <f t="shared" si="10"/>
        <v>0</v>
      </c>
      <c r="EF4" s="1">
        <f t="shared" si="11"/>
        <v>0</v>
      </c>
      <c r="EG4" s="1">
        <f t="shared" si="12"/>
        <v>0</v>
      </c>
      <c r="EH4" s="1">
        <f t="shared" ref="EH4:EH66" si="15">DW4+(DX4*0.5)+(EE4*0.17)+(EF4*0.1)+(EG4*0.3)</f>
        <v>0</v>
      </c>
      <c r="EI4" s="1">
        <f t="shared" ref="EI4:EI66" si="16">EA4+(EB4*2)+(EC4*3)+(ED4*2)</f>
        <v>0</v>
      </c>
      <c r="EJ4" s="1">
        <f t="shared" ref="EJ4:EJ66" si="17">(DW4)+(DX4*0.5)+(DZ4*0.3)+(EA4)+(EB4*2)+(EC4*3)+(ED4*2)+(EE4*0.17)+(EG4*0.3)+(EF4*0.1)</f>
        <v>0</v>
      </c>
      <c r="EK4" s="1">
        <f t="shared" si="13"/>
        <v>0</v>
      </c>
      <c r="EL4" s="1">
        <f t="shared" ref="EL4:EL66" si="18">IF(DV4=0, 0,(EI4/EJ4))</f>
        <v>0</v>
      </c>
      <c r="EM4" s="1" t="e">
        <f t="shared" ref="EM4:EM66" si="19">DT4/EH4</f>
        <v>#DIV/0!</v>
      </c>
      <c r="EN4" s="1" t="e">
        <f t="shared" ref="EN4:EN66" si="20">DU4/EI4</f>
        <v>#DIV/0!</v>
      </c>
      <c r="EO4" s="1" t="e">
        <f t="shared" ref="EO4:EO66" si="21">DV4/EJ4</f>
        <v>#DIV/0!</v>
      </c>
    </row>
    <row r="5" spans="1:145" ht="11.25" x14ac:dyDescent="0.2">
      <c r="A5" s="92"/>
      <c r="B5" s="92"/>
      <c r="C5" s="92"/>
      <c r="D5" s="92"/>
      <c r="E5" s="3" t="str">
        <f>IF(Grades!E5="","",(VLOOKUP(Grades!E5,ALevels,2,FALSE)))</f>
        <v/>
      </c>
      <c r="F5" s="3" t="str">
        <f>IF(Grades!F5="","",(VLOOKUP(Grades!F5,ALevels,2,FALSE)))</f>
        <v/>
      </c>
      <c r="G5" s="3" t="str">
        <f>IF(Grades!G5="","",(VLOOKUP(Grades!G5,ALevels,2,FALSE)))</f>
        <v/>
      </c>
      <c r="H5" s="3" t="str">
        <f>IF(Grades!H5="","",(VLOOKUP(Grades!H5,ALevels,2,FALSE)))</f>
        <v/>
      </c>
      <c r="I5" s="3" t="str">
        <f>IF(Grades!I5="","",(VLOOKUP(Grades!I5,ALevels,2,FALSE)))</f>
        <v/>
      </c>
      <c r="J5" s="3" t="str">
        <f>IF(Grades!J5="","",(VLOOKUP(Grades!J5,ALevels,2,FALSE)))</f>
        <v/>
      </c>
      <c r="K5" s="3" t="str">
        <f>IF(Grades!K5="","",(VLOOKUP(Grades!K5,ALevels,2,FALSE)))</f>
        <v/>
      </c>
      <c r="L5" s="3" t="str">
        <f>IF(Grades!L5="","",(VLOOKUP(Grades!L5,ALevels,2,FALSE)))</f>
        <v/>
      </c>
      <c r="M5" s="3" t="str">
        <f>IF(Grades!M5="","",(VLOOKUP(Grades!M5,ALevels,2,FALSE)))</f>
        <v/>
      </c>
      <c r="N5" s="3" t="str">
        <f>IF(Grades!N5="","",(VLOOKUP(Grades!N5,ALevels,2,FALSE)))</f>
        <v/>
      </c>
      <c r="O5" s="3" t="str">
        <f>IF(Grades!O5="","",(VLOOKUP(Grades!O5,ALevels,2,FALSE)))</f>
        <v/>
      </c>
      <c r="P5" s="3" t="str">
        <f>IF(Grades!P5="","",(VLOOKUP(Grades!P5,ALevels,2,FALSE)))</f>
        <v/>
      </c>
      <c r="Q5" s="3" t="str">
        <f>IF(Grades!Q5="","",(VLOOKUP(Grades!Q5,ALevels,2,FALSE)))</f>
        <v/>
      </c>
      <c r="R5" s="3" t="str">
        <f>IF(Grades!R5="","",(VLOOKUP(Grades!R5,ALevels,2,FALSE)))</f>
        <v/>
      </c>
      <c r="S5" s="3" t="str">
        <f>IF(Grades!S5="","",(VLOOKUP(Grades!S5,ALevels,2,FALSE)))</f>
        <v/>
      </c>
      <c r="T5" s="3" t="str">
        <f>IF(Grades!T5="","",(VLOOKUP(Grades!T5,ALevels,2,FALSE)))</f>
        <v/>
      </c>
      <c r="U5" s="3" t="str">
        <f>IF(Grades!U5="","",(VLOOKUP(Grades!U5,ALevels,2,FALSE)))</f>
        <v/>
      </c>
      <c r="V5" s="3" t="str">
        <f>IF(Grades!V5="","",(VLOOKUP(Grades!V5,ALevels,2,FALSE)))</f>
        <v/>
      </c>
      <c r="W5" s="3" t="str">
        <f>IF(Grades!W5="","",(VLOOKUP(Grades!W5,ALevels,2,FALSE)))</f>
        <v/>
      </c>
      <c r="X5" s="3" t="str">
        <f>IF(Grades!X5="","",(VLOOKUP(Grades!X5,ALevels,2,FALSE)))</f>
        <v/>
      </c>
      <c r="Y5" s="3" t="str">
        <f>IF(Grades!Y5="","",(VLOOKUP(Grades!Y5,ALevels,2,FALSE)))</f>
        <v/>
      </c>
      <c r="Z5" s="3" t="str">
        <f>IF(Grades!Z5="","",(VLOOKUP(Grades!Z5,ALevels,2,FALSE)))</f>
        <v/>
      </c>
      <c r="AA5" s="3" t="str">
        <f>IF(Grades!AA5="","",(VLOOKUP(Grades!AA5,ALevels,2,FALSE)))</f>
        <v/>
      </c>
      <c r="AB5" s="3" t="str">
        <f>IF(Grades!AB5="","",(VLOOKUP(Grades!AB5,ALevels,2,FALSE)))</f>
        <v/>
      </c>
      <c r="AC5" s="3" t="str">
        <f>IF(Grades!AC5="","",(VLOOKUP(Grades!AC5,ALevels,2,FALSE)))</f>
        <v/>
      </c>
      <c r="AD5" s="3" t="str">
        <f>IF(Grades!AD5="","",(VLOOKUP(Grades!AD5,ALevels,2,FALSE)))</f>
        <v/>
      </c>
      <c r="AE5" s="3" t="str">
        <f>IF(Grades!AE5="","",(VLOOKUP(Grades!AE5,ALevels,2,FALSE)))</f>
        <v/>
      </c>
      <c r="AF5" s="3" t="str">
        <f>IF(Grades!AF5="","",(VLOOKUP(Grades!AF5,ALevels,2,FALSE)))</f>
        <v/>
      </c>
      <c r="AG5" s="3" t="str">
        <f>IF(Grades!AG5="","",(VLOOKUP(Grades!AG5,ALevels,2,FALSE)))</f>
        <v/>
      </c>
      <c r="AH5" s="3" t="str">
        <f>IF(Grades!AH5="","",(VLOOKUP(Grades!AH5,ALevels,2,FALSE)))</f>
        <v/>
      </c>
      <c r="AI5" s="3" t="str">
        <f>IF(Grades!AI5="","",(VLOOKUP(Grades!AI5,ALevels,2,FALSE)))</f>
        <v/>
      </c>
      <c r="AJ5" s="3" t="str">
        <f>IF(Grades!AJ5="","",(VLOOKUP(Grades!AJ5,ALevels,2,FALSE)))</f>
        <v/>
      </c>
      <c r="AK5" s="3" t="str">
        <f>IF(Grades!AK5="","",(VLOOKUP(Grades!AK5,ALevels,2,FALSE)))</f>
        <v/>
      </c>
      <c r="AL5" s="3" t="str">
        <f>IF(Grades!AL5="","",(VLOOKUP(Grades!AL5,ALevels,2,FALSE)))</f>
        <v/>
      </c>
      <c r="AM5" s="3" t="str">
        <f>IF(Grades!AM5="","",(VLOOKUP(Grades!AM5,ALevels,2,FALSE)))</f>
        <v/>
      </c>
      <c r="AN5" s="3" t="str">
        <f>IF(Grades!AN5="","",(VLOOKUP(Grades!AN5,ALevels,2,FALSE)))</f>
        <v/>
      </c>
      <c r="AO5" s="3" t="str">
        <f>IF(Grades!AO5="","",(VLOOKUP(Grades!AO5,ALevels,2,FALSE)))</f>
        <v/>
      </c>
      <c r="AP5" s="3" t="str">
        <f>IF(Grades!AP5="","",(VLOOKUP(Grades!AP5,ALevels,2,FALSE)))</f>
        <v/>
      </c>
      <c r="AQ5" s="3" t="str">
        <f>IF(Grades!AQ5="","",(VLOOKUP(Grades!AQ5,ALevels,2,FALSE)))</f>
        <v/>
      </c>
      <c r="AR5" s="3" t="str">
        <f>IF(Grades!AR5="","",(VLOOKUP(Grades!AR5,ALevels,2,FALSE)))</f>
        <v/>
      </c>
      <c r="AS5" s="3" t="str">
        <f>IF(Grades!AS5="","",(VLOOKUP(Grades!AS5,ALevels,2,FALSE)))</f>
        <v/>
      </c>
      <c r="AT5" s="3" t="str">
        <f>IF(Grades!AT5="","",(VLOOKUP(Grades!AT5,ALevels,2,FALSE)))</f>
        <v/>
      </c>
      <c r="AU5" s="3" t="str">
        <f>IF(Grades!AU5="","",(VLOOKUP(Grades!AU5,ALevels,2,FALSE)))</f>
        <v/>
      </c>
      <c r="AV5" s="3" t="str">
        <f>IF(Grades!AV5="","",(VLOOKUP(Grades!AV5,ALevels,2,FALSE)))</f>
        <v/>
      </c>
      <c r="AW5" s="6" t="str">
        <f>IF(Grades!AW5="","",(VLOOKUP(Grades!AW5,ASLevels,2,FALSE)))</f>
        <v/>
      </c>
      <c r="AX5" s="6" t="str">
        <f>IF(Grades!AX5="","",(VLOOKUP(Grades!AX5,ASLevels,2,FALSE)))</f>
        <v/>
      </c>
      <c r="AY5" s="6" t="str">
        <f>IF(Grades!AY5="","",(VLOOKUP(Grades!AY5,ASLevels,2,FALSE)))</f>
        <v/>
      </c>
      <c r="AZ5" s="6" t="str">
        <f>IF(Grades!AZ5="","",(VLOOKUP(Grades!AZ5,ASLevels,2,FALSE)))</f>
        <v/>
      </c>
      <c r="BA5" s="6" t="str">
        <f>IF(Grades!BA5="","",(VLOOKUP(Grades!BA5,ASLevels,2,FALSE)))</f>
        <v/>
      </c>
      <c r="BB5" s="6" t="str">
        <f>IF(Grades!BB5="","",(VLOOKUP(Grades!BB5,ASLevels,2,FALSE)))</f>
        <v/>
      </c>
      <c r="BC5" s="6" t="str">
        <f>IF(Grades!BC5="","",(VLOOKUP(Grades!BC5,ASLevels,2,FALSE)))</f>
        <v/>
      </c>
      <c r="BD5" s="6" t="str">
        <f>IF(Grades!BD5="","",(VLOOKUP(Grades!BD5,ASLevels,2,FALSE)))</f>
        <v/>
      </c>
      <c r="BE5" s="6" t="str">
        <f>IF(Grades!BE5="","",(VLOOKUP(Grades!BE5,ASLevels,2,FALSE)))</f>
        <v/>
      </c>
      <c r="BF5" s="6" t="str">
        <f>IF(Grades!BF5="","",(VLOOKUP(Grades!BF5,ASLevels,2,FALSE)))</f>
        <v/>
      </c>
      <c r="BG5" s="6" t="str">
        <f>IF(Grades!BG5="","",(VLOOKUP(Grades!BG5,ASLevels,2,FALSE)))</f>
        <v/>
      </c>
      <c r="BH5" s="6" t="str">
        <f>IF(Grades!BH5="","",(VLOOKUP(Grades!BH5,ASLevels,2,FALSE)))</f>
        <v/>
      </c>
      <c r="BI5" s="6" t="str">
        <f>IF(Grades!BI5="","",(VLOOKUP(Grades!BI5,ASLevels,2,FALSE)))</f>
        <v/>
      </c>
      <c r="BJ5" s="6" t="str">
        <f>IF(Grades!BJ5="","",(VLOOKUP(Grades!BJ5,ASLevels,2,FALSE)))</f>
        <v/>
      </c>
      <c r="BK5" s="6" t="str">
        <f>IF(Grades!BK5="","",(VLOOKUP(Grades!BK5,ASLevels,2,FALSE)))</f>
        <v/>
      </c>
      <c r="BL5" s="6" t="str">
        <f>IF(Grades!BL5="","",(VLOOKUP(Grades!BL5,ASLevels,2,FALSE)))</f>
        <v/>
      </c>
      <c r="BM5" s="6" t="str">
        <f>IF(Grades!BM5="","",(VLOOKUP(Grades!BM5,ASLevels,2,FALSE)))</f>
        <v/>
      </c>
      <c r="BN5" s="6" t="str">
        <f>IF(Grades!BN5="","",(VLOOKUP(Grades!BN5,ASLevels,2,FALSE)))</f>
        <v/>
      </c>
      <c r="BO5" s="6" t="str">
        <f>IF(Grades!BO5="","",(VLOOKUP(Grades!BO5,ASLevels,2,FALSE)))</f>
        <v/>
      </c>
      <c r="BP5" s="6" t="str">
        <f>IF(Grades!BP5="","",(VLOOKUP(Grades!BP5,ASLevels,2,FALSE)))</f>
        <v/>
      </c>
      <c r="BQ5" s="6" t="str">
        <f>IF(Grades!BQ5="","",(VLOOKUP(Grades!BQ5,ASLevels,2,FALSE)))</f>
        <v/>
      </c>
      <c r="BR5" s="6" t="str">
        <f>IF(Grades!BR5="","",(VLOOKUP(Grades!BR5,ASLevels,2,FALSE)))</f>
        <v/>
      </c>
      <c r="BS5" s="6" t="str">
        <f>IF(Grades!BS5="","",(VLOOKUP(Grades!BS5,ASLevels,2,FALSE)))</f>
        <v/>
      </c>
      <c r="BT5" s="6" t="str">
        <f>IF(Grades!BT5="","",(VLOOKUP(Grades!BT5,ASLevels,2,FALSE)))</f>
        <v/>
      </c>
      <c r="BU5" s="6" t="str">
        <f>IF(Grades!BU5="","",(VLOOKUP(Grades!BU5,ASLevels,2,FALSE)))</f>
        <v/>
      </c>
      <c r="BV5" s="6" t="str">
        <f>IF(Grades!BV5="","",(VLOOKUP(Grades!BV5,ASLevels,2,FALSE)))</f>
        <v/>
      </c>
      <c r="BW5" s="6" t="str">
        <f>IF(Grades!BW5="","",(VLOOKUP(Grades!BW5,ASLevels,2,FALSE)))</f>
        <v/>
      </c>
      <c r="BX5" s="6" t="str">
        <f>IF(Grades!BX5="","",(VLOOKUP(Grades!BX5,ASLevels,2,FALSE)))</f>
        <v/>
      </c>
      <c r="BY5" s="6" t="str">
        <f>IF(Grades!BY5="","",(VLOOKUP(Grades!BY5,ASLevels,2,FALSE)))</f>
        <v/>
      </c>
      <c r="BZ5" s="6" t="str">
        <f>IF(Grades!BZ5="","",(VLOOKUP(Grades!BZ5,ASLevels,2,FALSE)))</f>
        <v/>
      </c>
      <c r="CA5" s="6" t="str">
        <f>IF(Grades!CA5="","",(VLOOKUP(Grades!CA5,ASLevels,2,FALSE)))</f>
        <v/>
      </c>
      <c r="CB5" s="6" t="str">
        <f>IF(Grades!CB5="","",(VLOOKUP(Grades!CB5,ASLevels,2,FALSE)))</f>
        <v/>
      </c>
      <c r="CC5" s="6" t="str">
        <f>IF(Grades!CC5="","",(VLOOKUP(Grades!CC5,ASLevels,2,FALSE)))</f>
        <v/>
      </c>
      <c r="CD5" s="6" t="str">
        <f>IF(Grades!CD5="","",(VLOOKUP(Grades!CD5,ASLevels,2,FALSE)))</f>
        <v/>
      </c>
      <c r="CE5" s="6" t="str">
        <f>IF(Grades!CE5="","",(VLOOKUP(Grades!CE5,ASLevels,2,FALSE)))</f>
        <v/>
      </c>
      <c r="CF5" s="6" t="str">
        <f>IF(Grades!CF5="","",(VLOOKUP(Grades!CF5,ASLevels,2,FALSE)))</f>
        <v/>
      </c>
      <c r="CG5" s="6" t="str">
        <f>IF(Grades!CG5="","",(VLOOKUP(Grades!CG5,ASLevels,2,FALSE)))</f>
        <v/>
      </c>
      <c r="CH5" s="6" t="str">
        <f>IF(Grades!CH5="","",(VLOOKUP(Grades!CH5,ASLevels,2,FALSE)))</f>
        <v/>
      </c>
      <c r="CI5" s="6" t="str">
        <f>IF(Grades!CI5="","",(VLOOKUP(Grades!CI5,ASLevels,2,FALSE)))</f>
        <v/>
      </c>
      <c r="CJ5" s="6" t="str">
        <f>IF(Grades!CJ5="","",(VLOOKUP(Grades!CJ5,ASLevels,2,FALSE)))</f>
        <v/>
      </c>
      <c r="CK5" s="6" t="str">
        <f>IF(Grades!CK5="","",(VLOOKUP(Grades!CK5,ASLevels,2,FALSE)))</f>
        <v/>
      </c>
      <c r="CL5" s="6" t="str">
        <f>IF(Grades!CL5="","",(VLOOKUP(Grades!CL5,ASLevels,2,FALSE)))</f>
        <v/>
      </c>
      <c r="CM5" s="6" t="str">
        <f>IF(Grades!CM5="","",(VLOOKUP(Grades!CM5,ASLevels,2,FALSE)))</f>
        <v/>
      </c>
      <c r="CN5" s="6" t="str">
        <f>IF(Grades!CN5="","",(VLOOKUP(Grades!CN5,ASLevels,2,FALSE)))</f>
        <v/>
      </c>
      <c r="CO5" s="39" t="str">
        <f>IF(Grades!CO5="","",(VLOOKUP(Grades!CO5,EP,2,FALSE)))</f>
        <v/>
      </c>
      <c r="CP5" s="9" t="str">
        <f>IF(Grades!CP5="","",(VLOOKUP(Grades!CP5,KeySkills,2,FALSE)))</f>
        <v/>
      </c>
      <c r="CQ5" s="9" t="str">
        <f>IF(Grades!CQ5="","",(VLOOKUP(Grades!CQ5,KeySkills,2,FALSE)))</f>
        <v/>
      </c>
      <c r="CR5" s="9" t="str">
        <f>IF(Grades!CR5="","",(VLOOKUP(Grades!CR5,KeySkills,2,FALSE)))</f>
        <v/>
      </c>
      <c r="CS5" s="13" t="str">
        <f>IF(Grades!CS5="","",(VLOOKUP(Grades!CS5,BTECOCRNatCert,2,FALSE)))</f>
        <v/>
      </c>
      <c r="CT5" s="13" t="str">
        <f>IF(Grades!CT5="","",(VLOOKUP(Grades!CT5,BTECOCRNatCert,2,FALSE)))</f>
        <v/>
      </c>
      <c r="CU5" s="13" t="str">
        <f>IF(Grades!CU5="","",(VLOOKUP(Grades!CU5,BTECOCRNatCert,2,FALSE)))</f>
        <v/>
      </c>
      <c r="CV5" s="13" t="str">
        <f>IF(Grades!CV5="","",(VLOOKUP(Grades!CV5,BTECOCRNatCert,2,FALSE)))</f>
        <v/>
      </c>
      <c r="CW5" s="13" t="str">
        <f>IF(Grades!CW5="","",(VLOOKUP(Grades!CW5,BTECOCRNatCert,2,FALSE)))</f>
        <v/>
      </c>
      <c r="CX5" s="13" t="str">
        <f>IF(Grades!CX5="","",(VLOOKUP(Grades!CX5,BTECOCRNatCert,2,FALSE)))</f>
        <v/>
      </c>
      <c r="CY5" s="13" t="str">
        <f>IF(Grades!CY5="","",(VLOOKUP(Grades!CY5,BTECOCRNatCert,2,FALSE)))</f>
        <v/>
      </c>
      <c r="CZ5" s="15" t="str">
        <f>IF(Grades!CZ5="","",(VLOOKUP(Grades!CZ5,BTECNatDip,2,FALSE)))</f>
        <v/>
      </c>
      <c r="DA5" s="15" t="str">
        <f>IF(Grades!DA5="","",(VLOOKUP(Grades!DA5,BTECNatDip,2,FALSE)))</f>
        <v/>
      </c>
      <c r="DB5" s="15" t="str">
        <f>IF(Grades!DB5="","",(VLOOKUP(Grades!DB5,BTECNatDip,2,FALSE)))</f>
        <v/>
      </c>
      <c r="DC5" s="21" t="str">
        <f>IF(Grades!DC5="","",(VLOOKUP(Grades!DC5,OCRNatDip,2,FALSE)))</f>
        <v/>
      </c>
      <c r="DD5" s="21" t="str">
        <f>IF(Grades!DD5="","",(VLOOKUP(Grades!DD5,OCRNatDip,2,FALSE)))</f>
        <v/>
      </c>
      <c r="DE5" s="21" t="str">
        <f>IF(Grades!DE5="","",(VLOOKUP(Grades!DE5,OCRNatDip,2,FALSE)))</f>
        <v/>
      </c>
      <c r="DF5" s="37" t="str">
        <f>IF(Grades!DF5="","",(VLOOKUP(Grades!DF5,BTECExtDip,2,FALSE)))</f>
        <v/>
      </c>
      <c r="DG5" s="37" t="str">
        <f>IF(Grades!DG5="","",(VLOOKUP(Grades!DG5,BTECExtDip,2,FALSE)))</f>
        <v/>
      </c>
      <c r="DH5" s="37" t="str">
        <f>IF(Grades!DH5="","",(VLOOKUP(Grades!DH5,BTECExtDip,2,FALSE)))</f>
        <v/>
      </c>
      <c r="DI5" s="21" t="str">
        <f>IF(Grades!DI5="","",(VLOOKUP(Grades!DI5,OCRExtDip,2,FALSE)))</f>
        <v/>
      </c>
      <c r="DJ5" s="21" t="str">
        <f>IF(Grades!DJ5="","",(VLOOKUP(Grades!DJ5,OCRExtDip,2,FALSE)))</f>
        <v/>
      </c>
      <c r="DK5" s="21" t="str">
        <f>IF(Grades!DK5="","",(VLOOKUP(Grades!DK5,OCRExtDip,2,FALSE)))</f>
        <v/>
      </c>
      <c r="DL5" s="17" t="str">
        <f>IF(Grades!DL5="","",(VLOOKUP(Grades!DL5,PL,2,FALSE)))</f>
        <v/>
      </c>
      <c r="DM5" s="38" t="str">
        <f>IF(Grades!DM5="","",(VLOOKUP(Grades!DM5,FSM,2,FALSE)))</f>
        <v/>
      </c>
      <c r="DN5" s="38" t="str">
        <f>IF(Grades!DN5="","",(VLOOKUP(Grades!DN5,FSM,2,FALSE)))</f>
        <v/>
      </c>
      <c r="DO5" s="9" t="str">
        <f>IF(Grades!DO5="","",(VLOOKUP(Grades!DO5,AEA,2,FALSE)))</f>
        <v/>
      </c>
      <c r="DP5" s="9" t="str">
        <f>IF(Grades!DP5="","",(VLOOKUP(Grades!DP5,AEA,2,FALSE)))</f>
        <v/>
      </c>
      <c r="DQ5" s="9" t="str">
        <f>IF(Grades!DQ5="","",(VLOOKUP(Grades!DQ5,AEA,2,FALSE)))</f>
        <v/>
      </c>
      <c r="DR5" s="62" t="str">
        <f>IF(Grades!DR5="","",(VLOOKUP(Grades!DR5,AllDip?,2,FALSE)))</f>
        <v/>
      </c>
      <c r="DT5" s="1">
        <f t="shared" si="14"/>
        <v>0</v>
      </c>
      <c r="DU5" s="1">
        <f t="shared" si="0"/>
        <v>0</v>
      </c>
      <c r="DV5" s="1">
        <f t="shared" si="1"/>
        <v>0</v>
      </c>
      <c r="DW5" s="1">
        <f t="shared" si="2"/>
        <v>0</v>
      </c>
      <c r="DX5" s="1">
        <f t="shared" si="3"/>
        <v>0</v>
      </c>
      <c r="DY5" s="172">
        <f t="shared" si="4"/>
        <v>0</v>
      </c>
      <c r="DZ5" s="1">
        <f t="shared" si="5"/>
        <v>0</v>
      </c>
      <c r="EA5" s="1">
        <f t="shared" si="6"/>
        <v>0</v>
      </c>
      <c r="EB5" s="1">
        <f t="shared" si="7"/>
        <v>0</v>
      </c>
      <c r="EC5" s="1">
        <f t="shared" si="8"/>
        <v>0</v>
      </c>
      <c r="ED5" s="1">
        <f t="shared" si="9"/>
        <v>0</v>
      </c>
      <c r="EE5" s="1">
        <f t="shared" si="10"/>
        <v>0</v>
      </c>
      <c r="EF5" s="1">
        <f t="shared" si="11"/>
        <v>0</v>
      </c>
      <c r="EG5" s="1">
        <f t="shared" si="12"/>
        <v>0</v>
      </c>
      <c r="EH5" s="1">
        <f t="shared" si="15"/>
        <v>0</v>
      </c>
      <c r="EI5" s="1">
        <f t="shared" si="16"/>
        <v>0</v>
      </c>
      <c r="EJ5" s="1">
        <f t="shared" si="17"/>
        <v>0</v>
      </c>
      <c r="EK5" s="1">
        <f t="shared" si="13"/>
        <v>0</v>
      </c>
      <c r="EL5" s="1">
        <f t="shared" si="18"/>
        <v>0</v>
      </c>
      <c r="EM5" s="1" t="e">
        <f t="shared" si="19"/>
        <v>#DIV/0!</v>
      </c>
      <c r="EN5" s="1" t="e">
        <f t="shared" si="20"/>
        <v>#DIV/0!</v>
      </c>
      <c r="EO5" s="1" t="e">
        <f t="shared" si="21"/>
        <v>#DIV/0!</v>
      </c>
    </row>
    <row r="6" spans="1:145" ht="11.25" x14ac:dyDescent="0.2">
      <c r="A6" s="92"/>
      <c r="B6" s="92"/>
      <c r="C6" s="92"/>
      <c r="D6" s="92"/>
      <c r="E6" s="3" t="str">
        <f>IF(Grades!E6="","",(VLOOKUP(Grades!E6,ALevels,2,FALSE)))</f>
        <v/>
      </c>
      <c r="F6" s="3" t="str">
        <f>IF(Grades!F6="","",(VLOOKUP(Grades!F6,ALevels,2,FALSE)))</f>
        <v/>
      </c>
      <c r="G6" s="3" t="str">
        <f>IF(Grades!G6="","",(VLOOKUP(Grades!G6,ALevels,2,FALSE)))</f>
        <v/>
      </c>
      <c r="H6" s="3" t="str">
        <f>IF(Grades!H6="","",(VLOOKUP(Grades!H6,ALevels,2,FALSE)))</f>
        <v/>
      </c>
      <c r="I6" s="3" t="str">
        <f>IF(Grades!I6="","",(VLOOKUP(Grades!I6,ALevels,2,FALSE)))</f>
        <v/>
      </c>
      <c r="J6" s="3" t="str">
        <f>IF(Grades!J6="","",(VLOOKUP(Grades!J6,ALevels,2,FALSE)))</f>
        <v/>
      </c>
      <c r="K6" s="3" t="str">
        <f>IF(Grades!K6="","",(VLOOKUP(Grades!K6,ALevels,2,FALSE)))</f>
        <v/>
      </c>
      <c r="L6" s="3" t="str">
        <f>IF(Grades!L6="","",(VLOOKUP(Grades!L6,ALevels,2,FALSE)))</f>
        <v/>
      </c>
      <c r="M6" s="3" t="str">
        <f>IF(Grades!M6="","",(VLOOKUP(Grades!M6,ALevels,2,FALSE)))</f>
        <v/>
      </c>
      <c r="N6" s="3" t="str">
        <f>IF(Grades!N6="","",(VLOOKUP(Grades!N6,ALevels,2,FALSE)))</f>
        <v/>
      </c>
      <c r="O6" s="3" t="str">
        <f>IF(Grades!O6="","",(VLOOKUP(Grades!O6,ALevels,2,FALSE)))</f>
        <v/>
      </c>
      <c r="P6" s="3" t="str">
        <f>IF(Grades!P6="","",(VLOOKUP(Grades!P6,ALevels,2,FALSE)))</f>
        <v/>
      </c>
      <c r="Q6" s="3" t="str">
        <f>IF(Grades!Q6="","",(VLOOKUP(Grades!Q6,ALevels,2,FALSE)))</f>
        <v/>
      </c>
      <c r="R6" s="3" t="str">
        <f>IF(Grades!R6="","",(VLOOKUP(Grades!R6,ALevels,2,FALSE)))</f>
        <v/>
      </c>
      <c r="S6" s="3" t="str">
        <f>IF(Grades!S6="","",(VLOOKUP(Grades!S6,ALevels,2,FALSE)))</f>
        <v/>
      </c>
      <c r="T6" s="3" t="str">
        <f>IF(Grades!T6="","",(VLOOKUP(Grades!T6,ALevels,2,FALSE)))</f>
        <v/>
      </c>
      <c r="U6" s="3" t="str">
        <f>IF(Grades!U6="","",(VLOOKUP(Grades!U6,ALevels,2,FALSE)))</f>
        <v/>
      </c>
      <c r="V6" s="3" t="str">
        <f>IF(Grades!V6="","",(VLOOKUP(Grades!V6,ALevels,2,FALSE)))</f>
        <v/>
      </c>
      <c r="W6" s="3" t="str">
        <f>IF(Grades!W6="","",(VLOOKUP(Grades!W6,ALevels,2,FALSE)))</f>
        <v/>
      </c>
      <c r="X6" s="3" t="str">
        <f>IF(Grades!X6="","",(VLOOKUP(Grades!X6,ALevels,2,FALSE)))</f>
        <v/>
      </c>
      <c r="Y6" s="3" t="str">
        <f>IF(Grades!Y6="","",(VLOOKUP(Grades!Y6,ALevels,2,FALSE)))</f>
        <v/>
      </c>
      <c r="Z6" s="3" t="str">
        <f>IF(Grades!Z6="","",(VLOOKUP(Grades!Z6,ALevels,2,FALSE)))</f>
        <v/>
      </c>
      <c r="AA6" s="3" t="str">
        <f>IF(Grades!AA6="","",(VLOOKUP(Grades!AA6,ALevels,2,FALSE)))</f>
        <v/>
      </c>
      <c r="AB6" s="3" t="str">
        <f>IF(Grades!AB6="","",(VLOOKUP(Grades!AB6,ALevels,2,FALSE)))</f>
        <v/>
      </c>
      <c r="AC6" s="3" t="str">
        <f>IF(Grades!AC6="","",(VLOOKUP(Grades!AC6,ALevels,2,FALSE)))</f>
        <v/>
      </c>
      <c r="AD6" s="3" t="str">
        <f>IF(Grades!AD6="","",(VLOOKUP(Grades!AD6,ALevels,2,FALSE)))</f>
        <v/>
      </c>
      <c r="AE6" s="3" t="str">
        <f>IF(Grades!AE6="","",(VLOOKUP(Grades!AE6,ALevels,2,FALSE)))</f>
        <v/>
      </c>
      <c r="AF6" s="3" t="str">
        <f>IF(Grades!AF6="","",(VLOOKUP(Grades!AF6,ALevels,2,FALSE)))</f>
        <v/>
      </c>
      <c r="AG6" s="3" t="str">
        <f>IF(Grades!AG6="","",(VLOOKUP(Grades!AG6,ALevels,2,FALSE)))</f>
        <v/>
      </c>
      <c r="AH6" s="3" t="str">
        <f>IF(Grades!AH6="","",(VLOOKUP(Grades!AH6,ALevels,2,FALSE)))</f>
        <v/>
      </c>
      <c r="AI6" s="3" t="str">
        <f>IF(Grades!AI6="","",(VLOOKUP(Grades!AI6,ALevels,2,FALSE)))</f>
        <v/>
      </c>
      <c r="AJ6" s="3" t="str">
        <f>IF(Grades!AJ6="","",(VLOOKUP(Grades!AJ6,ALevels,2,FALSE)))</f>
        <v/>
      </c>
      <c r="AK6" s="3" t="str">
        <f>IF(Grades!AK6="","",(VLOOKUP(Grades!AK6,ALevels,2,FALSE)))</f>
        <v/>
      </c>
      <c r="AL6" s="3" t="str">
        <f>IF(Grades!AL6="","",(VLOOKUP(Grades!AL6,ALevels,2,FALSE)))</f>
        <v/>
      </c>
      <c r="AM6" s="3" t="str">
        <f>IF(Grades!AM6="","",(VLOOKUP(Grades!AM6,ALevels,2,FALSE)))</f>
        <v/>
      </c>
      <c r="AN6" s="3" t="str">
        <f>IF(Grades!AN6="","",(VLOOKUP(Grades!AN6,ALevels,2,FALSE)))</f>
        <v/>
      </c>
      <c r="AO6" s="3" t="str">
        <f>IF(Grades!AO6="","",(VLOOKUP(Grades!AO6,ALevels,2,FALSE)))</f>
        <v/>
      </c>
      <c r="AP6" s="3" t="str">
        <f>IF(Grades!AP6="","",(VLOOKUP(Grades!AP6,ALevels,2,FALSE)))</f>
        <v/>
      </c>
      <c r="AQ6" s="3" t="str">
        <f>IF(Grades!AQ6="","",(VLOOKUP(Grades!AQ6,ALevels,2,FALSE)))</f>
        <v/>
      </c>
      <c r="AR6" s="3" t="str">
        <f>IF(Grades!AR6="","",(VLOOKUP(Grades!AR6,ALevels,2,FALSE)))</f>
        <v/>
      </c>
      <c r="AS6" s="3" t="str">
        <f>IF(Grades!AS6="","",(VLOOKUP(Grades!AS6,ALevels,2,FALSE)))</f>
        <v/>
      </c>
      <c r="AT6" s="3" t="str">
        <f>IF(Grades!AT6="","",(VLOOKUP(Grades!AT6,ALevels,2,FALSE)))</f>
        <v/>
      </c>
      <c r="AU6" s="3" t="str">
        <f>IF(Grades!AU6="","",(VLOOKUP(Grades!AU6,ALevels,2,FALSE)))</f>
        <v/>
      </c>
      <c r="AV6" s="3" t="str">
        <f>IF(Grades!AV6="","",(VLOOKUP(Grades!AV6,ALevels,2,FALSE)))</f>
        <v/>
      </c>
      <c r="AW6" s="6" t="str">
        <f>IF(Grades!AW6="","",(VLOOKUP(Grades!AW6,ASLevels,2,FALSE)))</f>
        <v/>
      </c>
      <c r="AX6" s="6" t="str">
        <f>IF(Grades!AX6="","",(VLOOKUP(Grades!AX6,ASLevels,2,FALSE)))</f>
        <v/>
      </c>
      <c r="AY6" s="6" t="str">
        <f>IF(Grades!AY6="","",(VLOOKUP(Grades!AY6,ASLevels,2,FALSE)))</f>
        <v/>
      </c>
      <c r="AZ6" s="6" t="str">
        <f>IF(Grades!AZ6="","",(VLOOKUP(Grades!AZ6,ASLevels,2,FALSE)))</f>
        <v/>
      </c>
      <c r="BA6" s="6" t="str">
        <f>IF(Grades!BA6="","",(VLOOKUP(Grades!BA6,ASLevels,2,FALSE)))</f>
        <v/>
      </c>
      <c r="BB6" s="6" t="str">
        <f>IF(Grades!BB6="","",(VLOOKUP(Grades!BB6,ASLevels,2,FALSE)))</f>
        <v/>
      </c>
      <c r="BC6" s="6" t="str">
        <f>IF(Grades!BC6="","",(VLOOKUP(Grades!BC6,ASLevels,2,FALSE)))</f>
        <v/>
      </c>
      <c r="BD6" s="6" t="str">
        <f>IF(Grades!BD6="","",(VLOOKUP(Grades!BD6,ASLevels,2,FALSE)))</f>
        <v/>
      </c>
      <c r="BE6" s="6" t="str">
        <f>IF(Grades!BE6="","",(VLOOKUP(Grades!BE6,ASLevels,2,FALSE)))</f>
        <v/>
      </c>
      <c r="BF6" s="6" t="str">
        <f>IF(Grades!BF6="","",(VLOOKUP(Grades!BF6,ASLevels,2,FALSE)))</f>
        <v/>
      </c>
      <c r="BG6" s="6" t="str">
        <f>IF(Grades!BG6="","",(VLOOKUP(Grades!BG6,ASLevels,2,FALSE)))</f>
        <v/>
      </c>
      <c r="BH6" s="6" t="str">
        <f>IF(Grades!BH6="","",(VLOOKUP(Grades!BH6,ASLevels,2,FALSE)))</f>
        <v/>
      </c>
      <c r="BI6" s="6" t="str">
        <f>IF(Grades!BI6="","",(VLOOKUP(Grades!BI6,ASLevels,2,FALSE)))</f>
        <v/>
      </c>
      <c r="BJ6" s="6" t="str">
        <f>IF(Grades!BJ6="","",(VLOOKUP(Grades!BJ6,ASLevels,2,FALSE)))</f>
        <v/>
      </c>
      <c r="BK6" s="6" t="str">
        <f>IF(Grades!BK6="","",(VLOOKUP(Grades!BK6,ASLevels,2,FALSE)))</f>
        <v/>
      </c>
      <c r="BL6" s="6" t="str">
        <f>IF(Grades!BL6="","",(VLOOKUP(Grades!BL6,ASLevels,2,FALSE)))</f>
        <v/>
      </c>
      <c r="BM6" s="6" t="str">
        <f>IF(Grades!BM6="","",(VLOOKUP(Grades!BM6,ASLevels,2,FALSE)))</f>
        <v/>
      </c>
      <c r="BN6" s="6" t="str">
        <f>IF(Grades!BN6="","",(VLOOKUP(Grades!BN6,ASLevels,2,FALSE)))</f>
        <v/>
      </c>
      <c r="BO6" s="6" t="str">
        <f>IF(Grades!BO6="","",(VLOOKUP(Grades!BO6,ASLevels,2,FALSE)))</f>
        <v/>
      </c>
      <c r="BP6" s="6" t="str">
        <f>IF(Grades!BP6="","",(VLOOKUP(Grades!BP6,ASLevels,2,FALSE)))</f>
        <v/>
      </c>
      <c r="BQ6" s="6" t="str">
        <f>IF(Grades!BQ6="","",(VLOOKUP(Grades!BQ6,ASLevels,2,FALSE)))</f>
        <v/>
      </c>
      <c r="BR6" s="6" t="str">
        <f>IF(Grades!BR6="","",(VLOOKUP(Grades!BR6,ASLevels,2,FALSE)))</f>
        <v/>
      </c>
      <c r="BS6" s="6" t="str">
        <f>IF(Grades!BS6="","",(VLOOKUP(Grades!BS6,ASLevels,2,FALSE)))</f>
        <v/>
      </c>
      <c r="BT6" s="6" t="str">
        <f>IF(Grades!BT6="","",(VLOOKUP(Grades!BT6,ASLevels,2,FALSE)))</f>
        <v/>
      </c>
      <c r="BU6" s="6" t="str">
        <f>IF(Grades!BU6="","",(VLOOKUP(Grades!BU6,ASLevels,2,FALSE)))</f>
        <v/>
      </c>
      <c r="BV6" s="6" t="str">
        <f>IF(Grades!BV6="","",(VLOOKUP(Grades!BV6,ASLevels,2,FALSE)))</f>
        <v/>
      </c>
      <c r="BW6" s="6" t="str">
        <f>IF(Grades!BW6="","",(VLOOKUP(Grades!BW6,ASLevels,2,FALSE)))</f>
        <v/>
      </c>
      <c r="BX6" s="6" t="str">
        <f>IF(Grades!BX6="","",(VLOOKUP(Grades!BX6,ASLevels,2,FALSE)))</f>
        <v/>
      </c>
      <c r="BY6" s="6" t="str">
        <f>IF(Grades!BY6="","",(VLOOKUP(Grades!BY6,ASLevels,2,FALSE)))</f>
        <v/>
      </c>
      <c r="BZ6" s="6" t="str">
        <f>IF(Grades!BZ6="","",(VLOOKUP(Grades!BZ6,ASLevels,2,FALSE)))</f>
        <v/>
      </c>
      <c r="CA6" s="6" t="str">
        <f>IF(Grades!CA6="","",(VLOOKUP(Grades!CA6,ASLevels,2,FALSE)))</f>
        <v/>
      </c>
      <c r="CB6" s="6" t="str">
        <f>IF(Grades!CB6="","",(VLOOKUP(Grades!CB6,ASLevels,2,FALSE)))</f>
        <v/>
      </c>
      <c r="CC6" s="6" t="str">
        <f>IF(Grades!CC6="","",(VLOOKUP(Grades!CC6,ASLevels,2,FALSE)))</f>
        <v/>
      </c>
      <c r="CD6" s="6" t="str">
        <f>IF(Grades!CD6="","",(VLOOKUP(Grades!CD6,ASLevels,2,FALSE)))</f>
        <v/>
      </c>
      <c r="CE6" s="6" t="str">
        <f>IF(Grades!CE6="","",(VLOOKUP(Grades!CE6,ASLevels,2,FALSE)))</f>
        <v/>
      </c>
      <c r="CF6" s="6" t="str">
        <f>IF(Grades!CF6="","",(VLOOKUP(Grades!CF6,ASLevels,2,FALSE)))</f>
        <v/>
      </c>
      <c r="CG6" s="6" t="str">
        <f>IF(Grades!CG6="","",(VLOOKUP(Grades!CG6,ASLevels,2,FALSE)))</f>
        <v/>
      </c>
      <c r="CH6" s="6" t="str">
        <f>IF(Grades!CH6="","",(VLOOKUP(Grades!CH6,ASLevels,2,FALSE)))</f>
        <v/>
      </c>
      <c r="CI6" s="6" t="str">
        <f>IF(Grades!CI6="","",(VLOOKUP(Grades!CI6,ASLevels,2,FALSE)))</f>
        <v/>
      </c>
      <c r="CJ6" s="6" t="str">
        <f>IF(Grades!CJ6="","",(VLOOKUP(Grades!CJ6,ASLevels,2,FALSE)))</f>
        <v/>
      </c>
      <c r="CK6" s="6" t="str">
        <f>IF(Grades!CK6="","",(VLOOKUP(Grades!CK6,ASLevels,2,FALSE)))</f>
        <v/>
      </c>
      <c r="CL6" s="6" t="str">
        <f>IF(Grades!CL6="","",(VLOOKUP(Grades!CL6,ASLevels,2,FALSE)))</f>
        <v/>
      </c>
      <c r="CM6" s="6" t="str">
        <f>IF(Grades!CM6="","",(VLOOKUP(Grades!CM6,ASLevels,2,FALSE)))</f>
        <v/>
      </c>
      <c r="CN6" s="6" t="str">
        <f>IF(Grades!CN6="","",(VLOOKUP(Grades!CN6,ASLevels,2,FALSE)))</f>
        <v/>
      </c>
      <c r="CO6" s="39" t="str">
        <f>IF(Grades!CO6="","",(VLOOKUP(Grades!CO6,EP,2,FALSE)))</f>
        <v/>
      </c>
      <c r="CP6" s="9" t="str">
        <f>IF(Grades!CP6="","",(VLOOKUP(Grades!CP6,KeySkills,2,FALSE)))</f>
        <v/>
      </c>
      <c r="CQ6" s="9" t="str">
        <f>IF(Grades!CQ6="","",(VLOOKUP(Grades!CQ6,KeySkills,2,FALSE)))</f>
        <v/>
      </c>
      <c r="CR6" s="9" t="str">
        <f>IF(Grades!CR6="","",(VLOOKUP(Grades!CR6,KeySkills,2,FALSE)))</f>
        <v/>
      </c>
      <c r="CS6" s="13" t="str">
        <f>IF(Grades!CS6="","",(VLOOKUP(Grades!CS6,BTECOCRNatCert,2,FALSE)))</f>
        <v/>
      </c>
      <c r="CT6" s="13" t="str">
        <f>IF(Grades!CT6="","",(VLOOKUP(Grades!CT6,BTECOCRNatCert,2,FALSE)))</f>
        <v/>
      </c>
      <c r="CU6" s="13" t="str">
        <f>IF(Grades!CU6="","",(VLOOKUP(Grades!CU6,BTECOCRNatCert,2,FALSE)))</f>
        <v/>
      </c>
      <c r="CV6" s="13" t="str">
        <f>IF(Grades!CV6="","",(VLOOKUP(Grades!CV6,BTECOCRNatCert,2,FALSE)))</f>
        <v/>
      </c>
      <c r="CW6" s="13" t="str">
        <f>IF(Grades!CW6="","",(VLOOKUP(Grades!CW6,BTECOCRNatCert,2,FALSE)))</f>
        <v/>
      </c>
      <c r="CX6" s="13" t="str">
        <f>IF(Grades!CX6="","",(VLOOKUP(Grades!CX6,BTECOCRNatCert,2,FALSE)))</f>
        <v/>
      </c>
      <c r="CY6" s="13" t="str">
        <f>IF(Grades!CY6="","",(VLOOKUP(Grades!CY6,BTECOCRNatCert,2,FALSE)))</f>
        <v/>
      </c>
      <c r="CZ6" s="15" t="str">
        <f>IF(Grades!CZ6="","",(VLOOKUP(Grades!CZ6,BTECNatDip,2,FALSE)))</f>
        <v/>
      </c>
      <c r="DA6" s="15" t="str">
        <f>IF(Grades!DA6="","",(VLOOKUP(Grades!DA6,BTECNatDip,2,FALSE)))</f>
        <v/>
      </c>
      <c r="DB6" s="15" t="str">
        <f>IF(Grades!DB6="","",(VLOOKUP(Grades!DB6,BTECNatDip,2,FALSE)))</f>
        <v/>
      </c>
      <c r="DC6" s="21" t="str">
        <f>IF(Grades!DC6="","",(VLOOKUP(Grades!DC6,OCRNatDip,2,FALSE)))</f>
        <v/>
      </c>
      <c r="DD6" s="21" t="str">
        <f>IF(Grades!DD6="","",(VLOOKUP(Grades!DD6,OCRNatDip,2,FALSE)))</f>
        <v/>
      </c>
      <c r="DE6" s="21" t="str">
        <f>IF(Grades!DE6="","",(VLOOKUP(Grades!DE6,OCRNatDip,2,FALSE)))</f>
        <v/>
      </c>
      <c r="DF6" s="37" t="str">
        <f>IF(Grades!DF6="","",(VLOOKUP(Grades!DF6,BTECExtDip,2,FALSE)))</f>
        <v/>
      </c>
      <c r="DG6" s="37" t="str">
        <f>IF(Grades!DG6="","",(VLOOKUP(Grades!DG6,BTECExtDip,2,FALSE)))</f>
        <v/>
      </c>
      <c r="DH6" s="37" t="str">
        <f>IF(Grades!DH6="","",(VLOOKUP(Grades!DH6,BTECExtDip,2,FALSE)))</f>
        <v/>
      </c>
      <c r="DI6" s="21" t="str">
        <f>IF(Grades!DI6="","",(VLOOKUP(Grades!DI6,OCRExtDip,2,FALSE)))</f>
        <v/>
      </c>
      <c r="DJ6" s="21" t="str">
        <f>IF(Grades!DJ6="","",(VLOOKUP(Grades!DJ6,OCRExtDip,2,FALSE)))</f>
        <v/>
      </c>
      <c r="DK6" s="21" t="str">
        <f>IF(Grades!DK6="","",(VLOOKUP(Grades!DK6,OCRExtDip,2,FALSE)))</f>
        <v/>
      </c>
      <c r="DL6" s="17" t="str">
        <f>IF(Grades!DL6="","",(VLOOKUP(Grades!DL6,PL,2,FALSE)))</f>
        <v/>
      </c>
      <c r="DM6" s="38" t="str">
        <f>IF(Grades!DM6="","",(VLOOKUP(Grades!DM6,FSM,2,FALSE)))</f>
        <v/>
      </c>
      <c r="DN6" s="38" t="str">
        <f>IF(Grades!DN6="","",(VLOOKUP(Grades!DN6,FSM,2,FALSE)))</f>
        <v/>
      </c>
      <c r="DO6" s="9" t="str">
        <f>IF(Grades!DO6="","",(VLOOKUP(Grades!DO6,AEA,2,FALSE)))</f>
        <v/>
      </c>
      <c r="DP6" s="9" t="str">
        <f>IF(Grades!DP6="","",(VLOOKUP(Grades!DP6,AEA,2,FALSE)))</f>
        <v/>
      </c>
      <c r="DQ6" s="9" t="str">
        <f>IF(Grades!DQ6="","",(VLOOKUP(Grades!DQ6,AEA,2,FALSE)))</f>
        <v/>
      </c>
      <c r="DR6" s="62" t="str">
        <f>IF(Grades!DR6="","",(VLOOKUP(Grades!DR6,AllDip?,2,FALSE)))</f>
        <v/>
      </c>
      <c r="DT6" s="1">
        <f t="shared" si="14"/>
        <v>0</v>
      </c>
      <c r="DU6" s="1">
        <f t="shared" si="0"/>
        <v>0</v>
      </c>
      <c r="DV6" s="1">
        <f t="shared" si="1"/>
        <v>0</v>
      </c>
      <c r="DW6" s="1">
        <f t="shared" si="2"/>
        <v>0</v>
      </c>
      <c r="DX6" s="1">
        <f t="shared" si="3"/>
        <v>0</v>
      </c>
      <c r="DY6" s="172">
        <f t="shared" si="4"/>
        <v>0</v>
      </c>
      <c r="DZ6" s="1">
        <f t="shared" si="5"/>
        <v>0</v>
      </c>
      <c r="EA6" s="1">
        <f t="shared" si="6"/>
        <v>0</v>
      </c>
      <c r="EB6" s="1">
        <f t="shared" si="7"/>
        <v>0</v>
      </c>
      <c r="EC6" s="1">
        <f t="shared" si="8"/>
        <v>0</v>
      </c>
      <c r="ED6" s="1">
        <f t="shared" si="9"/>
        <v>0</v>
      </c>
      <c r="EE6" s="1">
        <f t="shared" si="10"/>
        <v>0</v>
      </c>
      <c r="EF6" s="1">
        <f t="shared" si="11"/>
        <v>0</v>
      </c>
      <c r="EG6" s="1">
        <f t="shared" si="12"/>
        <v>0</v>
      </c>
      <c r="EH6" s="1">
        <f t="shared" si="15"/>
        <v>0</v>
      </c>
      <c r="EI6" s="1">
        <f t="shared" si="16"/>
        <v>0</v>
      </c>
      <c r="EJ6" s="1">
        <f t="shared" si="17"/>
        <v>0</v>
      </c>
      <c r="EK6" s="1">
        <f t="shared" si="13"/>
        <v>0</v>
      </c>
      <c r="EL6" s="1">
        <f t="shared" si="18"/>
        <v>0</v>
      </c>
      <c r="EM6" s="1" t="e">
        <f t="shared" si="19"/>
        <v>#DIV/0!</v>
      </c>
      <c r="EN6" s="1" t="e">
        <f t="shared" si="20"/>
        <v>#DIV/0!</v>
      </c>
      <c r="EO6" s="1" t="e">
        <f t="shared" si="21"/>
        <v>#DIV/0!</v>
      </c>
    </row>
    <row r="7" spans="1:145" ht="11.25" x14ac:dyDescent="0.2">
      <c r="A7" s="92"/>
      <c r="B7" s="92"/>
      <c r="C7" s="92"/>
      <c r="D7" s="92"/>
      <c r="E7" s="3" t="str">
        <f>IF(Grades!E7="","",(VLOOKUP(Grades!E7,ALevels,2,FALSE)))</f>
        <v/>
      </c>
      <c r="F7" s="3" t="str">
        <f>IF(Grades!F7="","",(VLOOKUP(Grades!F7,ALevels,2,FALSE)))</f>
        <v/>
      </c>
      <c r="G7" s="3" t="str">
        <f>IF(Grades!G7="","",(VLOOKUP(Grades!G7,ALevels,2,FALSE)))</f>
        <v/>
      </c>
      <c r="H7" s="3" t="str">
        <f>IF(Grades!H7="","",(VLOOKUP(Grades!H7,ALevels,2,FALSE)))</f>
        <v/>
      </c>
      <c r="I7" s="3" t="str">
        <f>IF(Grades!I7="","",(VLOOKUP(Grades!I7,ALevels,2,FALSE)))</f>
        <v/>
      </c>
      <c r="J7" s="3" t="str">
        <f>IF(Grades!J7="","",(VLOOKUP(Grades!J7,ALevels,2,FALSE)))</f>
        <v/>
      </c>
      <c r="K7" s="3" t="str">
        <f>IF(Grades!K7="","",(VLOOKUP(Grades!K7,ALevels,2,FALSE)))</f>
        <v/>
      </c>
      <c r="L7" s="3" t="str">
        <f>IF(Grades!L7="","",(VLOOKUP(Grades!L7,ALevels,2,FALSE)))</f>
        <v/>
      </c>
      <c r="M7" s="3" t="str">
        <f>IF(Grades!M7="","",(VLOOKUP(Grades!M7,ALevels,2,FALSE)))</f>
        <v/>
      </c>
      <c r="N7" s="3" t="str">
        <f>IF(Grades!N7="","",(VLOOKUP(Grades!N7,ALevels,2,FALSE)))</f>
        <v/>
      </c>
      <c r="O7" s="3" t="str">
        <f>IF(Grades!O7="","",(VLOOKUP(Grades!O7,ALevels,2,FALSE)))</f>
        <v/>
      </c>
      <c r="P7" s="3" t="str">
        <f>IF(Grades!P7="","",(VLOOKUP(Grades!P7,ALevels,2,FALSE)))</f>
        <v/>
      </c>
      <c r="Q7" s="3" t="str">
        <f>IF(Grades!Q7="","",(VLOOKUP(Grades!Q7,ALevels,2,FALSE)))</f>
        <v/>
      </c>
      <c r="R7" s="3" t="str">
        <f>IF(Grades!R7="","",(VLOOKUP(Grades!R7,ALevels,2,FALSE)))</f>
        <v/>
      </c>
      <c r="S7" s="3" t="str">
        <f>IF(Grades!S7="","",(VLOOKUP(Grades!S7,ALevels,2,FALSE)))</f>
        <v/>
      </c>
      <c r="T7" s="3" t="str">
        <f>IF(Grades!T7="","",(VLOOKUP(Grades!T7,ALevels,2,FALSE)))</f>
        <v/>
      </c>
      <c r="U7" s="3" t="str">
        <f>IF(Grades!U7="","",(VLOOKUP(Grades!U7,ALevels,2,FALSE)))</f>
        <v/>
      </c>
      <c r="V7" s="3" t="str">
        <f>IF(Grades!V7="","",(VLOOKUP(Grades!V7,ALevels,2,FALSE)))</f>
        <v/>
      </c>
      <c r="W7" s="3" t="str">
        <f>IF(Grades!W7="","",(VLOOKUP(Grades!W7,ALevels,2,FALSE)))</f>
        <v/>
      </c>
      <c r="X7" s="3" t="str">
        <f>IF(Grades!X7="","",(VLOOKUP(Grades!X7,ALevels,2,FALSE)))</f>
        <v/>
      </c>
      <c r="Y7" s="3" t="str">
        <f>IF(Grades!Y7="","",(VLOOKUP(Grades!Y7,ALevels,2,FALSE)))</f>
        <v/>
      </c>
      <c r="Z7" s="3" t="str">
        <f>IF(Grades!Z7="","",(VLOOKUP(Grades!Z7,ALevels,2,FALSE)))</f>
        <v/>
      </c>
      <c r="AA7" s="3" t="str">
        <f>IF(Grades!AA7="","",(VLOOKUP(Grades!AA7,ALevels,2,FALSE)))</f>
        <v/>
      </c>
      <c r="AB7" s="3" t="str">
        <f>IF(Grades!AB7="","",(VLOOKUP(Grades!AB7,ALevels,2,FALSE)))</f>
        <v/>
      </c>
      <c r="AC7" s="3" t="str">
        <f>IF(Grades!AC7="","",(VLOOKUP(Grades!AC7,ALevels,2,FALSE)))</f>
        <v/>
      </c>
      <c r="AD7" s="3" t="str">
        <f>IF(Grades!AD7="","",(VLOOKUP(Grades!AD7,ALevels,2,FALSE)))</f>
        <v/>
      </c>
      <c r="AE7" s="3" t="str">
        <f>IF(Grades!AE7="","",(VLOOKUP(Grades!AE7,ALevels,2,FALSE)))</f>
        <v/>
      </c>
      <c r="AF7" s="3" t="str">
        <f>IF(Grades!AF7="","",(VLOOKUP(Grades!AF7,ALevels,2,FALSE)))</f>
        <v/>
      </c>
      <c r="AG7" s="3" t="str">
        <f>IF(Grades!AG7="","",(VLOOKUP(Grades!AG7,ALevels,2,FALSE)))</f>
        <v/>
      </c>
      <c r="AH7" s="3" t="str">
        <f>IF(Grades!AH7="","",(VLOOKUP(Grades!AH7,ALevels,2,FALSE)))</f>
        <v/>
      </c>
      <c r="AI7" s="3" t="str">
        <f>IF(Grades!AI7="","",(VLOOKUP(Grades!AI7,ALevels,2,FALSE)))</f>
        <v/>
      </c>
      <c r="AJ7" s="3" t="str">
        <f>IF(Grades!AJ7="","",(VLOOKUP(Grades!AJ7,ALevels,2,FALSE)))</f>
        <v/>
      </c>
      <c r="AK7" s="3" t="str">
        <f>IF(Grades!AK7="","",(VLOOKUP(Grades!AK7,ALevels,2,FALSE)))</f>
        <v/>
      </c>
      <c r="AL7" s="3" t="str">
        <f>IF(Grades!AL7="","",(VLOOKUP(Grades!AL7,ALevels,2,FALSE)))</f>
        <v/>
      </c>
      <c r="AM7" s="3" t="str">
        <f>IF(Grades!AM7="","",(VLOOKUP(Grades!AM7,ALevels,2,FALSE)))</f>
        <v/>
      </c>
      <c r="AN7" s="3" t="str">
        <f>IF(Grades!AN7="","",(VLOOKUP(Grades!AN7,ALevels,2,FALSE)))</f>
        <v/>
      </c>
      <c r="AO7" s="3" t="str">
        <f>IF(Grades!AO7="","",(VLOOKUP(Grades!AO7,ALevels,2,FALSE)))</f>
        <v/>
      </c>
      <c r="AP7" s="3" t="str">
        <f>IF(Grades!AP7="","",(VLOOKUP(Grades!AP7,ALevels,2,FALSE)))</f>
        <v/>
      </c>
      <c r="AQ7" s="3" t="str">
        <f>IF(Grades!AQ7="","",(VLOOKUP(Grades!AQ7,ALevels,2,FALSE)))</f>
        <v/>
      </c>
      <c r="AR7" s="3" t="str">
        <f>IF(Grades!AR7="","",(VLOOKUP(Grades!AR7,ALevels,2,FALSE)))</f>
        <v/>
      </c>
      <c r="AS7" s="3" t="str">
        <f>IF(Grades!AS7="","",(VLOOKUP(Grades!AS7,ALevels,2,FALSE)))</f>
        <v/>
      </c>
      <c r="AT7" s="3" t="str">
        <f>IF(Grades!AT7="","",(VLOOKUP(Grades!AT7,ALevels,2,FALSE)))</f>
        <v/>
      </c>
      <c r="AU7" s="3" t="str">
        <f>IF(Grades!AU7="","",(VLOOKUP(Grades!AU7,ALevels,2,FALSE)))</f>
        <v/>
      </c>
      <c r="AV7" s="3" t="str">
        <f>IF(Grades!AV7="","",(VLOOKUP(Grades!AV7,ALevels,2,FALSE)))</f>
        <v/>
      </c>
      <c r="AW7" s="6" t="str">
        <f>IF(Grades!AW7="","",(VLOOKUP(Grades!AW7,ASLevels,2,FALSE)))</f>
        <v/>
      </c>
      <c r="AX7" s="6" t="str">
        <f>IF(Grades!AX7="","",(VLOOKUP(Grades!AX7,ASLevels,2,FALSE)))</f>
        <v/>
      </c>
      <c r="AY7" s="6" t="str">
        <f>IF(Grades!AY7="","",(VLOOKUP(Grades!AY7,ASLevels,2,FALSE)))</f>
        <v/>
      </c>
      <c r="AZ7" s="6" t="str">
        <f>IF(Grades!AZ7="","",(VLOOKUP(Grades!AZ7,ASLevels,2,FALSE)))</f>
        <v/>
      </c>
      <c r="BA7" s="6" t="str">
        <f>IF(Grades!BA7="","",(VLOOKUP(Grades!BA7,ASLevels,2,FALSE)))</f>
        <v/>
      </c>
      <c r="BB7" s="6" t="str">
        <f>IF(Grades!BB7="","",(VLOOKUP(Grades!BB7,ASLevels,2,FALSE)))</f>
        <v/>
      </c>
      <c r="BC7" s="6" t="str">
        <f>IF(Grades!BC7="","",(VLOOKUP(Grades!BC7,ASLevels,2,FALSE)))</f>
        <v/>
      </c>
      <c r="BD7" s="6" t="str">
        <f>IF(Grades!BD7="","",(VLOOKUP(Grades!BD7,ASLevels,2,FALSE)))</f>
        <v/>
      </c>
      <c r="BE7" s="6" t="str">
        <f>IF(Grades!BE7="","",(VLOOKUP(Grades!BE7,ASLevels,2,FALSE)))</f>
        <v/>
      </c>
      <c r="BF7" s="6" t="str">
        <f>IF(Grades!BF7="","",(VLOOKUP(Grades!BF7,ASLevels,2,FALSE)))</f>
        <v/>
      </c>
      <c r="BG7" s="6" t="str">
        <f>IF(Grades!BG7="","",(VLOOKUP(Grades!BG7,ASLevels,2,FALSE)))</f>
        <v/>
      </c>
      <c r="BH7" s="6" t="str">
        <f>IF(Grades!BH7="","",(VLOOKUP(Grades!BH7,ASLevels,2,FALSE)))</f>
        <v/>
      </c>
      <c r="BI7" s="6" t="str">
        <f>IF(Grades!BI7="","",(VLOOKUP(Grades!BI7,ASLevels,2,FALSE)))</f>
        <v/>
      </c>
      <c r="BJ7" s="6" t="str">
        <f>IF(Grades!BJ7="","",(VLOOKUP(Grades!BJ7,ASLevels,2,FALSE)))</f>
        <v/>
      </c>
      <c r="BK7" s="6" t="str">
        <f>IF(Grades!BK7="","",(VLOOKUP(Grades!BK7,ASLevels,2,FALSE)))</f>
        <v/>
      </c>
      <c r="BL7" s="6" t="str">
        <f>IF(Grades!BL7="","",(VLOOKUP(Grades!BL7,ASLevels,2,FALSE)))</f>
        <v/>
      </c>
      <c r="BM7" s="6" t="str">
        <f>IF(Grades!BM7="","",(VLOOKUP(Grades!BM7,ASLevels,2,FALSE)))</f>
        <v/>
      </c>
      <c r="BN7" s="6" t="str">
        <f>IF(Grades!BN7="","",(VLOOKUP(Grades!BN7,ASLevels,2,FALSE)))</f>
        <v/>
      </c>
      <c r="BO7" s="6" t="str">
        <f>IF(Grades!BO7="","",(VLOOKUP(Grades!BO7,ASLevels,2,FALSE)))</f>
        <v/>
      </c>
      <c r="BP7" s="6" t="str">
        <f>IF(Grades!BP7="","",(VLOOKUP(Grades!BP7,ASLevels,2,FALSE)))</f>
        <v/>
      </c>
      <c r="BQ7" s="6" t="str">
        <f>IF(Grades!BQ7="","",(VLOOKUP(Grades!BQ7,ASLevels,2,FALSE)))</f>
        <v/>
      </c>
      <c r="BR7" s="6" t="str">
        <f>IF(Grades!BR7="","",(VLOOKUP(Grades!BR7,ASLevels,2,FALSE)))</f>
        <v/>
      </c>
      <c r="BS7" s="6" t="str">
        <f>IF(Grades!BS7="","",(VLOOKUP(Grades!BS7,ASLevels,2,FALSE)))</f>
        <v/>
      </c>
      <c r="BT7" s="6" t="str">
        <f>IF(Grades!BT7="","",(VLOOKUP(Grades!BT7,ASLevels,2,FALSE)))</f>
        <v/>
      </c>
      <c r="BU7" s="6" t="str">
        <f>IF(Grades!BU7="","",(VLOOKUP(Grades!BU7,ASLevels,2,FALSE)))</f>
        <v/>
      </c>
      <c r="BV7" s="6" t="str">
        <f>IF(Grades!BV7="","",(VLOOKUP(Grades!BV7,ASLevels,2,FALSE)))</f>
        <v/>
      </c>
      <c r="BW7" s="6" t="str">
        <f>IF(Grades!BW7="","",(VLOOKUP(Grades!BW7,ASLevels,2,FALSE)))</f>
        <v/>
      </c>
      <c r="BX7" s="6" t="str">
        <f>IF(Grades!BX7="","",(VLOOKUP(Grades!BX7,ASLevels,2,FALSE)))</f>
        <v/>
      </c>
      <c r="BY7" s="6" t="str">
        <f>IF(Grades!BY7="","",(VLOOKUP(Grades!BY7,ASLevels,2,FALSE)))</f>
        <v/>
      </c>
      <c r="BZ7" s="6" t="str">
        <f>IF(Grades!BZ7="","",(VLOOKUP(Grades!BZ7,ASLevels,2,FALSE)))</f>
        <v/>
      </c>
      <c r="CA7" s="6" t="str">
        <f>IF(Grades!CA7="","",(VLOOKUP(Grades!CA7,ASLevels,2,FALSE)))</f>
        <v/>
      </c>
      <c r="CB7" s="6" t="str">
        <f>IF(Grades!CB7="","",(VLOOKUP(Grades!CB7,ASLevels,2,FALSE)))</f>
        <v/>
      </c>
      <c r="CC7" s="6" t="str">
        <f>IF(Grades!CC7="","",(VLOOKUP(Grades!CC7,ASLevels,2,FALSE)))</f>
        <v/>
      </c>
      <c r="CD7" s="6" t="str">
        <f>IF(Grades!CD7="","",(VLOOKUP(Grades!CD7,ASLevels,2,FALSE)))</f>
        <v/>
      </c>
      <c r="CE7" s="6" t="str">
        <f>IF(Grades!CE7="","",(VLOOKUP(Grades!CE7,ASLevels,2,FALSE)))</f>
        <v/>
      </c>
      <c r="CF7" s="6" t="str">
        <f>IF(Grades!CF7="","",(VLOOKUP(Grades!CF7,ASLevels,2,FALSE)))</f>
        <v/>
      </c>
      <c r="CG7" s="6" t="str">
        <f>IF(Grades!CG7="","",(VLOOKUP(Grades!CG7,ASLevels,2,FALSE)))</f>
        <v/>
      </c>
      <c r="CH7" s="6" t="str">
        <f>IF(Grades!CH7="","",(VLOOKUP(Grades!CH7,ASLevels,2,FALSE)))</f>
        <v/>
      </c>
      <c r="CI7" s="6" t="str">
        <f>IF(Grades!CI7="","",(VLOOKUP(Grades!CI7,ASLevels,2,FALSE)))</f>
        <v/>
      </c>
      <c r="CJ7" s="6" t="str">
        <f>IF(Grades!CJ7="","",(VLOOKUP(Grades!CJ7,ASLevels,2,FALSE)))</f>
        <v/>
      </c>
      <c r="CK7" s="6" t="str">
        <f>IF(Grades!CK7="","",(VLOOKUP(Grades!CK7,ASLevels,2,FALSE)))</f>
        <v/>
      </c>
      <c r="CL7" s="6" t="str">
        <f>IF(Grades!CL7="","",(VLOOKUP(Grades!CL7,ASLevels,2,FALSE)))</f>
        <v/>
      </c>
      <c r="CM7" s="6" t="str">
        <f>IF(Grades!CM7="","",(VLOOKUP(Grades!CM7,ASLevels,2,FALSE)))</f>
        <v/>
      </c>
      <c r="CN7" s="6" t="str">
        <f>IF(Grades!CN7="","",(VLOOKUP(Grades!CN7,ASLevels,2,FALSE)))</f>
        <v/>
      </c>
      <c r="CO7" s="39" t="str">
        <f>IF(Grades!CO7="","",(VLOOKUP(Grades!CO7,EP,2,FALSE)))</f>
        <v/>
      </c>
      <c r="CP7" s="9" t="str">
        <f>IF(Grades!CP7="","",(VLOOKUP(Grades!CP7,KeySkills,2,FALSE)))</f>
        <v/>
      </c>
      <c r="CQ7" s="9" t="str">
        <f>IF(Grades!CQ7="","",(VLOOKUP(Grades!CQ7,KeySkills,2,FALSE)))</f>
        <v/>
      </c>
      <c r="CR7" s="9" t="str">
        <f>IF(Grades!CR7="","",(VLOOKUP(Grades!CR7,KeySkills,2,FALSE)))</f>
        <v/>
      </c>
      <c r="CS7" s="13" t="str">
        <f>IF(Grades!CS7="","",(VLOOKUP(Grades!CS7,BTECOCRNatCert,2,FALSE)))</f>
        <v/>
      </c>
      <c r="CT7" s="13" t="str">
        <f>IF(Grades!CT7="","",(VLOOKUP(Grades!CT7,BTECOCRNatCert,2,FALSE)))</f>
        <v/>
      </c>
      <c r="CU7" s="13" t="str">
        <f>IF(Grades!CU7="","",(VLOOKUP(Grades!CU7,BTECOCRNatCert,2,FALSE)))</f>
        <v/>
      </c>
      <c r="CV7" s="13" t="str">
        <f>IF(Grades!CV7="","",(VLOOKUP(Grades!CV7,BTECOCRNatCert,2,FALSE)))</f>
        <v/>
      </c>
      <c r="CW7" s="13" t="str">
        <f>IF(Grades!CW7="","",(VLOOKUP(Grades!CW7,BTECOCRNatCert,2,FALSE)))</f>
        <v/>
      </c>
      <c r="CX7" s="13" t="str">
        <f>IF(Grades!CX7="","",(VLOOKUP(Grades!CX7,BTECOCRNatCert,2,FALSE)))</f>
        <v/>
      </c>
      <c r="CY7" s="13" t="str">
        <f>IF(Grades!CY7="","",(VLOOKUP(Grades!CY7,BTECOCRNatCert,2,FALSE)))</f>
        <v/>
      </c>
      <c r="CZ7" s="15" t="str">
        <f>IF(Grades!CZ7="","",(VLOOKUP(Grades!CZ7,BTECNatDip,2,FALSE)))</f>
        <v/>
      </c>
      <c r="DA7" s="15" t="str">
        <f>IF(Grades!DA7="","",(VLOOKUP(Grades!DA7,BTECNatDip,2,FALSE)))</f>
        <v/>
      </c>
      <c r="DB7" s="15" t="str">
        <f>IF(Grades!DB7="","",(VLOOKUP(Grades!DB7,BTECNatDip,2,FALSE)))</f>
        <v/>
      </c>
      <c r="DC7" s="21" t="str">
        <f>IF(Grades!DC7="","",(VLOOKUP(Grades!DC7,OCRNatDip,2,FALSE)))</f>
        <v/>
      </c>
      <c r="DD7" s="21" t="str">
        <f>IF(Grades!DD7="","",(VLOOKUP(Grades!DD7,OCRNatDip,2,FALSE)))</f>
        <v/>
      </c>
      <c r="DE7" s="21" t="str">
        <f>IF(Grades!DE7="","",(VLOOKUP(Grades!DE7,OCRNatDip,2,FALSE)))</f>
        <v/>
      </c>
      <c r="DF7" s="37" t="str">
        <f>IF(Grades!DF7="","",(VLOOKUP(Grades!DF7,BTECExtDip,2,FALSE)))</f>
        <v/>
      </c>
      <c r="DG7" s="37" t="str">
        <f>IF(Grades!DG7="","",(VLOOKUP(Grades!DG7,BTECExtDip,2,FALSE)))</f>
        <v/>
      </c>
      <c r="DH7" s="37" t="str">
        <f>IF(Grades!DH7="","",(VLOOKUP(Grades!DH7,BTECExtDip,2,FALSE)))</f>
        <v/>
      </c>
      <c r="DI7" s="21" t="str">
        <f>IF(Grades!DI7="","",(VLOOKUP(Grades!DI7,OCRExtDip,2,FALSE)))</f>
        <v/>
      </c>
      <c r="DJ7" s="21" t="str">
        <f>IF(Grades!DJ7="","",(VLOOKUP(Grades!DJ7,OCRExtDip,2,FALSE)))</f>
        <v/>
      </c>
      <c r="DK7" s="21" t="str">
        <f>IF(Grades!DK7="","",(VLOOKUP(Grades!DK7,OCRExtDip,2,FALSE)))</f>
        <v/>
      </c>
      <c r="DL7" s="17" t="str">
        <f>IF(Grades!DL7="","",(VLOOKUP(Grades!DL7,PL,2,FALSE)))</f>
        <v/>
      </c>
      <c r="DM7" s="38" t="str">
        <f>IF(Grades!DM7="","",(VLOOKUP(Grades!DM7,FSM,2,FALSE)))</f>
        <v/>
      </c>
      <c r="DN7" s="38" t="str">
        <f>IF(Grades!DN7="","",(VLOOKUP(Grades!DN7,FSM,2,FALSE)))</f>
        <v/>
      </c>
      <c r="DO7" s="9" t="str">
        <f>IF(Grades!DO7="","",(VLOOKUP(Grades!DO7,AEA,2,FALSE)))</f>
        <v/>
      </c>
      <c r="DP7" s="9" t="str">
        <f>IF(Grades!DP7="","",(VLOOKUP(Grades!DP7,AEA,2,FALSE)))</f>
        <v/>
      </c>
      <c r="DQ7" s="9" t="str">
        <f>IF(Grades!DQ7="","",(VLOOKUP(Grades!DQ7,AEA,2,FALSE)))</f>
        <v/>
      </c>
      <c r="DR7" s="62" t="str">
        <f>IF(Grades!DR7="","",(VLOOKUP(Grades!DR7,AllDip?,2,FALSE)))</f>
        <v/>
      </c>
      <c r="DT7" s="1">
        <f t="shared" si="14"/>
        <v>0</v>
      </c>
      <c r="DU7" s="1">
        <f t="shared" si="0"/>
        <v>0</v>
      </c>
      <c r="DV7" s="1">
        <f t="shared" si="1"/>
        <v>0</v>
      </c>
      <c r="DW7" s="1">
        <f t="shared" si="2"/>
        <v>0</v>
      </c>
      <c r="DX7" s="1">
        <f t="shared" si="3"/>
        <v>0</v>
      </c>
      <c r="DY7" s="172">
        <f t="shared" si="4"/>
        <v>0</v>
      </c>
      <c r="DZ7" s="1">
        <f t="shared" si="5"/>
        <v>0</v>
      </c>
      <c r="EA7" s="1">
        <f t="shared" si="6"/>
        <v>0</v>
      </c>
      <c r="EB7" s="1">
        <f t="shared" si="7"/>
        <v>0</v>
      </c>
      <c r="EC7" s="1">
        <f t="shared" si="8"/>
        <v>0</v>
      </c>
      <c r="ED7" s="1">
        <f t="shared" si="9"/>
        <v>0</v>
      </c>
      <c r="EE7" s="1">
        <f t="shared" si="10"/>
        <v>0</v>
      </c>
      <c r="EF7" s="1">
        <f t="shared" si="11"/>
        <v>0</v>
      </c>
      <c r="EG7" s="1">
        <f t="shared" si="12"/>
        <v>0</v>
      </c>
      <c r="EH7" s="1">
        <f t="shared" si="15"/>
        <v>0</v>
      </c>
      <c r="EI7" s="1">
        <f t="shared" si="16"/>
        <v>0</v>
      </c>
      <c r="EJ7" s="1">
        <f t="shared" si="17"/>
        <v>0</v>
      </c>
      <c r="EK7" s="1">
        <f t="shared" si="13"/>
        <v>0</v>
      </c>
      <c r="EL7" s="1">
        <f t="shared" si="18"/>
        <v>0</v>
      </c>
      <c r="EM7" s="1" t="e">
        <f t="shared" si="19"/>
        <v>#DIV/0!</v>
      </c>
      <c r="EN7" s="1" t="e">
        <f t="shared" si="20"/>
        <v>#DIV/0!</v>
      </c>
      <c r="EO7" s="1" t="e">
        <f t="shared" si="21"/>
        <v>#DIV/0!</v>
      </c>
    </row>
    <row r="8" spans="1:145" ht="11.25" x14ac:dyDescent="0.2">
      <c r="A8" s="92"/>
      <c r="B8" s="92"/>
      <c r="C8" s="92"/>
      <c r="D8" s="92"/>
      <c r="E8" s="3" t="str">
        <f>IF(Grades!E8="","",(VLOOKUP(Grades!E8,ALevels,2,FALSE)))</f>
        <v/>
      </c>
      <c r="F8" s="3" t="str">
        <f>IF(Grades!F8="","",(VLOOKUP(Grades!F8,ALevels,2,FALSE)))</f>
        <v/>
      </c>
      <c r="G8" s="3" t="str">
        <f>IF(Grades!G8="","",(VLOOKUP(Grades!G8,ALevels,2,FALSE)))</f>
        <v/>
      </c>
      <c r="H8" s="3" t="str">
        <f>IF(Grades!H8="","",(VLOOKUP(Grades!H8,ALevels,2,FALSE)))</f>
        <v/>
      </c>
      <c r="I8" s="3" t="str">
        <f>IF(Grades!I8="","",(VLOOKUP(Grades!I8,ALevels,2,FALSE)))</f>
        <v/>
      </c>
      <c r="J8" s="3" t="str">
        <f>IF(Grades!J8="","",(VLOOKUP(Grades!J8,ALevels,2,FALSE)))</f>
        <v/>
      </c>
      <c r="K8" s="3" t="str">
        <f>IF(Grades!K8="","",(VLOOKUP(Grades!K8,ALevels,2,FALSE)))</f>
        <v/>
      </c>
      <c r="L8" s="3" t="str">
        <f>IF(Grades!L8="","",(VLOOKUP(Grades!L8,ALevels,2,FALSE)))</f>
        <v/>
      </c>
      <c r="M8" s="3" t="str">
        <f>IF(Grades!M8="","",(VLOOKUP(Grades!M8,ALevels,2,FALSE)))</f>
        <v/>
      </c>
      <c r="N8" s="3" t="str">
        <f>IF(Grades!N8="","",(VLOOKUP(Grades!N8,ALevels,2,FALSE)))</f>
        <v/>
      </c>
      <c r="O8" s="3" t="str">
        <f>IF(Grades!O8="","",(VLOOKUP(Grades!O8,ALevels,2,FALSE)))</f>
        <v/>
      </c>
      <c r="P8" s="3" t="str">
        <f>IF(Grades!P8="","",(VLOOKUP(Grades!P8,ALevels,2,FALSE)))</f>
        <v/>
      </c>
      <c r="Q8" s="3" t="str">
        <f>IF(Grades!Q8="","",(VLOOKUP(Grades!Q8,ALevels,2,FALSE)))</f>
        <v/>
      </c>
      <c r="R8" s="3" t="str">
        <f>IF(Grades!R8="","",(VLOOKUP(Grades!R8,ALevels,2,FALSE)))</f>
        <v/>
      </c>
      <c r="S8" s="3" t="str">
        <f>IF(Grades!S8="","",(VLOOKUP(Grades!S8,ALevels,2,FALSE)))</f>
        <v/>
      </c>
      <c r="T8" s="3" t="str">
        <f>IF(Grades!T8="","",(VLOOKUP(Grades!T8,ALevels,2,FALSE)))</f>
        <v/>
      </c>
      <c r="U8" s="3" t="str">
        <f>IF(Grades!U8="","",(VLOOKUP(Grades!U8,ALevels,2,FALSE)))</f>
        <v/>
      </c>
      <c r="V8" s="3" t="str">
        <f>IF(Grades!V8="","",(VLOOKUP(Grades!V8,ALevels,2,FALSE)))</f>
        <v/>
      </c>
      <c r="W8" s="3" t="str">
        <f>IF(Grades!W8="","",(VLOOKUP(Grades!W8,ALevels,2,FALSE)))</f>
        <v/>
      </c>
      <c r="X8" s="3" t="str">
        <f>IF(Grades!X8="","",(VLOOKUP(Grades!X8,ALevels,2,FALSE)))</f>
        <v/>
      </c>
      <c r="Y8" s="3" t="str">
        <f>IF(Grades!Y8="","",(VLOOKUP(Grades!Y8,ALevels,2,FALSE)))</f>
        <v/>
      </c>
      <c r="Z8" s="3" t="str">
        <f>IF(Grades!Z8="","",(VLOOKUP(Grades!Z8,ALevels,2,FALSE)))</f>
        <v/>
      </c>
      <c r="AA8" s="3" t="str">
        <f>IF(Grades!AA8="","",(VLOOKUP(Grades!AA8,ALevels,2,FALSE)))</f>
        <v/>
      </c>
      <c r="AB8" s="3" t="str">
        <f>IF(Grades!AB8="","",(VLOOKUP(Grades!AB8,ALevels,2,FALSE)))</f>
        <v/>
      </c>
      <c r="AC8" s="3" t="str">
        <f>IF(Grades!AC8="","",(VLOOKUP(Grades!AC8,ALevels,2,FALSE)))</f>
        <v/>
      </c>
      <c r="AD8" s="3" t="str">
        <f>IF(Grades!AD8="","",(VLOOKUP(Grades!AD8,ALevels,2,FALSE)))</f>
        <v/>
      </c>
      <c r="AE8" s="3" t="str">
        <f>IF(Grades!AE8="","",(VLOOKUP(Grades!AE8,ALevels,2,FALSE)))</f>
        <v/>
      </c>
      <c r="AF8" s="3" t="str">
        <f>IF(Grades!AF8="","",(VLOOKUP(Grades!AF8,ALevels,2,FALSE)))</f>
        <v/>
      </c>
      <c r="AG8" s="3" t="str">
        <f>IF(Grades!AG8="","",(VLOOKUP(Grades!AG8,ALevels,2,FALSE)))</f>
        <v/>
      </c>
      <c r="AH8" s="3" t="str">
        <f>IF(Grades!AH8="","",(VLOOKUP(Grades!AH8,ALevels,2,FALSE)))</f>
        <v/>
      </c>
      <c r="AI8" s="3" t="str">
        <f>IF(Grades!AI8="","",(VLOOKUP(Grades!AI8,ALevels,2,FALSE)))</f>
        <v/>
      </c>
      <c r="AJ8" s="3" t="str">
        <f>IF(Grades!AJ8="","",(VLOOKUP(Grades!AJ8,ALevels,2,FALSE)))</f>
        <v/>
      </c>
      <c r="AK8" s="3" t="str">
        <f>IF(Grades!AK8="","",(VLOOKUP(Grades!AK8,ALevels,2,FALSE)))</f>
        <v/>
      </c>
      <c r="AL8" s="3" t="str">
        <f>IF(Grades!AL8="","",(VLOOKUP(Grades!AL8,ALevels,2,FALSE)))</f>
        <v/>
      </c>
      <c r="AM8" s="3" t="str">
        <f>IF(Grades!AM8="","",(VLOOKUP(Grades!AM8,ALevels,2,FALSE)))</f>
        <v/>
      </c>
      <c r="AN8" s="3" t="str">
        <f>IF(Grades!AN8="","",(VLOOKUP(Grades!AN8,ALevels,2,FALSE)))</f>
        <v/>
      </c>
      <c r="AO8" s="3" t="str">
        <f>IF(Grades!AO8="","",(VLOOKUP(Grades!AO8,ALevels,2,FALSE)))</f>
        <v/>
      </c>
      <c r="AP8" s="3" t="str">
        <f>IF(Grades!AP8="","",(VLOOKUP(Grades!AP8,ALevels,2,FALSE)))</f>
        <v/>
      </c>
      <c r="AQ8" s="3" t="str">
        <f>IF(Grades!AQ8="","",(VLOOKUP(Grades!AQ8,ALevels,2,FALSE)))</f>
        <v/>
      </c>
      <c r="AR8" s="3" t="str">
        <f>IF(Grades!AR8="","",(VLOOKUP(Grades!AR8,ALevels,2,FALSE)))</f>
        <v/>
      </c>
      <c r="AS8" s="3" t="str">
        <f>IF(Grades!AS8="","",(VLOOKUP(Grades!AS8,ALevels,2,FALSE)))</f>
        <v/>
      </c>
      <c r="AT8" s="3" t="str">
        <f>IF(Grades!AT8="","",(VLOOKUP(Grades!AT8,ALevels,2,FALSE)))</f>
        <v/>
      </c>
      <c r="AU8" s="3" t="str">
        <f>IF(Grades!AU8="","",(VLOOKUP(Grades!AU8,ALevels,2,FALSE)))</f>
        <v/>
      </c>
      <c r="AV8" s="3" t="str">
        <f>IF(Grades!AV8="","",(VLOOKUP(Grades!AV8,ALevels,2,FALSE)))</f>
        <v/>
      </c>
      <c r="AW8" s="6" t="str">
        <f>IF(Grades!AW8="","",(VLOOKUP(Grades!AW8,ASLevels,2,FALSE)))</f>
        <v/>
      </c>
      <c r="AX8" s="6" t="str">
        <f>IF(Grades!AX8="","",(VLOOKUP(Grades!AX8,ASLevels,2,FALSE)))</f>
        <v/>
      </c>
      <c r="AY8" s="6" t="str">
        <f>IF(Grades!AY8="","",(VLOOKUP(Grades!AY8,ASLevels,2,FALSE)))</f>
        <v/>
      </c>
      <c r="AZ8" s="6" t="str">
        <f>IF(Grades!AZ8="","",(VLOOKUP(Grades!AZ8,ASLevels,2,FALSE)))</f>
        <v/>
      </c>
      <c r="BA8" s="6" t="str">
        <f>IF(Grades!BA8="","",(VLOOKUP(Grades!BA8,ASLevels,2,FALSE)))</f>
        <v/>
      </c>
      <c r="BB8" s="6" t="str">
        <f>IF(Grades!BB8="","",(VLOOKUP(Grades!BB8,ASLevels,2,FALSE)))</f>
        <v/>
      </c>
      <c r="BC8" s="6" t="str">
        <f>IF(Grades!BC8="","",(VLOOKUP(Grades!BC8,ASLevels,2,FALSE)))</f>
        <v/>
      </c>
      <c r="BD8" s="6" t="str">
        <f>IF(Grades!BD8="","",(VLOOKUP(Grades!BD8,ASLevels,2,FALSE)))</f>
        <v/>
      </c>
      <c r="BE8" s="6" t="str">
        <f>IF(Grades!BE8="","",(VLOOKUP(Grades!BE8,ASLevels,2,FALSE)))</f>
        <v/>
      </c>
      <c r="BF8" s="6" t="str">
        <f>IF(Grades!BF8="","",(VLOOKUP(Grades!BF8,ASLevels,2,FALSE)))</f>
        <v/>
      </c>
      <c r="BG8" s="6" t="str">
        <f>IF(Grades!BG8="","",(VLOOKUP(Grades!BG8,ASLevels,2,FALSE)))</f>
        <v/>
      </c>
      <c r="BH8" s="6" t="str">
        <f>IF(Grades!BH8="","",(VLOOKUP(Grades!BH8,ASLevels,2,FALSE)))</f>
        <v/>
      </c>
      <c r="BI8" s="6" t="str">
        <f>IF(Grades!BI8="","",(VLOOKUP(Grades!BI8,ASLevels,2,FALSE)))</f>
        <v/>
      </c>
      <c r="BJ8" s="6" t="str">
        <f>IF(Grades!BJ8="","",(VLOOKUP(Grades!BJ8,ASLevels,2,FALSE)))</f>
        <v/>
      </c>
      <c r="BK8" s="6" t="str">
        <f>IF(Grades!BK8="","",(VLOOKUP(Grades!BK8,ASLevels,2,FALSE)))</f>
        <v/>
      </c>
      <c r="BL8" s="6" t="str">
        <f>IF(Grades!BL8="","",(VLOOKUP(Grades!BL8,ASLevels,2,FALSE)))</f>
        <v/>
      </c>
      <c r="BM8" s="6" t="str">
        <f>IF(Grades!BM8="","",(VLOOKUP(Grades!BM8,ASLevels,2,FALSE)))</f>
        <v/>
      </c>
      <c r="BN8" s="6" t="str">
        <f>IF(Grades!BN8="","",(VLOOKUP(Grades!BN8,ASLevels,2,FALSE)))</f>
        <v/>
      </c>
      <c r="BO8" s="6" t="str">
        <f>IF(Grades!BO8="","",(VLOOKUP(Grades!BO8,ASLevels,2,FALSE)))</f>
        <v/>
      </c>
      <c r="BP8" s="6" t="str">
        <f>IF(Grades!BP8="","",(VLOOKUP(Grades!BP8,ASLevels,2,FALSE)))</f>
        <v/>
      </c>
      <c r="BQ8" s="6" t="str">
        <f>IF(Grades!BQ8="","",(VLOOKUP(Grades!BQ8,ASLevels,2,FALSE)))</f>
        <v/>
      </c>
      <c r="BR8" s="6" t="str">
        <f>IF(Grades!BR8="","",(VLOOKUP(Grades!BR8,ASLevels,2,FALSE)))</f>
        <v/>
      </c>
      <c r="BS8" s="6" t="str">
        <f>IF(Grades!BS8="","",(VLOOKUP(Grades!BS8,ASLevels,2,FALSE)))</f>
        <v/>
      </c>
      <c r="BT8" s="6" t="str">
        <f>IF(Grades!BT8="","",(VLOOKUP(Grades!BT8,ASLevels,2,FALSE)))</f>
        <v/>
      </c>
      <c r="BU8" s="6" t="str">
        <f>IF(Grades!BU8="","",(VLOOKUP(Grades!BU8,ASLevels,2,FALSE)))</f>
        <v/>
      </c>
      <c r="BV8" s="6" t="str">
        <f>IF(Grades!BV8="","",(VLOOKUP(Grades!BV8,ASLevels,2,FALSE)))</f>
        <v/>
      </c>
      <c r="BW8" s="6" t="str">
        <f>IF(Grades!BW8="","",(VLOOKUP(Grades!BW8,ASLevels,2,FALSE)))</f>
        <v/>
      </c>
      <c r="BX8" s="6" t="str">
        <f>IF(Grades!BX8="","",(VLOOKUP(Grades!BX8,ASLevels,2,FALSE)))</f>
        <v/>
      </c>
      <c r="BY8" s="6" t="str">
        <f>IF(Grades!BY8="","",(VLOOKUP(Grades!BY8,ASLevels,2,FALSE)))</f>
        <v/>
      </c>
      <c r="BZ8" s="6" t="str">
        <f>IF(Grades!BZ8="","",(VLOOKUP(Grades!BZ8,ASLevels,2,FALSE)))</f>
        <v/>
      </c>
      <c r="CA8" s="6" t="str">
        <f>IF(Grades!CA8="","",(VLOOKUP(Grades!CA8,ASLevels,2,FALSE)))</f>
        <v/>
      </c>
      <c r="CB8" s="6" t="str">
        <f>IF(Grades!CB8="","",(VLOOKUP(Grades!CB8,ASLevels,2,FALSE)))</f>
        <v/>
      </c>
      <c r="CC8" s="6" t="str">
        <f>IF(Grades!CC8="","",(VLOOKUP(Grades!CC8,ASLevels,2,FALSE)))</f>
        <v/>
      </c>
      <c r="CD8" s="6" t="str">
        <f>IF(Grades!CD8="","",(VLOOKUP(Grades!CD8,ASLevels,2,FALSE)))</f>
        <v/>
      </c>
      <c r="CE8" s="6" t="str">
        <f>IF(Grades!CE8="","",(VLOOKUP(Grades!CE8,ASLevels,2,FALSE)))</f>
        <v/>
      </c>
      <c r="CF8" s="6" t="str">
        <f>IF(Grades!CF8="","",(VLOOKUP(Grades!CF8,ASLevels,2,FALSE)))</f>
        <v/>
      </c>
      <c r="CG8" s="6" t="str">
        <f>IF(Grades!CG8="","",(VLOOKUP(Grades!CG8,ASLevels,2,FALSE)))</f>
        <v/>
      </c>
      <c r="CH8" s="6" t="str">
        <f>IF(Grades!CH8="","",(VLOOKUP(Grades!CH8,ASLevels,2,FALSE)))</f>
        <v/>
      </c>
      <c r="CI8" s="6" t="str">
        <f>IF(Grades!CI8="","",(VLOOKUP(Grades!CI8,ASLevels,2,FALSE)))</f>
        <v/>
      </c>
      <c r="CJ8" s="6" t="str">
        <f>IF(Grades!CJ8="","",(VLOOKUP(Grades!CJ8,ASLevels,2,FALSE)))</f>
        <v/>
      </c>
      <c r="CK8" s="6" t="str">
        <f>IF(Grades!CK8="","",(VLOOKUP(Grades!CK8,ASLevels,2,FALSE)))</f>
        <v/>
      </c>
      <c r="CL8" s="6" t="str">
        <f>IF(Grades!CL8="","",(VLOOKUP(Grades!CL8,ASLevels,2,FALSE)))</f>
        <v/>
      </c>
      <c r="CM8" s="6" t="str">
        <f>IF(Grades!CM8="","",(VLOOKUP(Grades!CM8,ASLevels,2,FALSE)))</f>
        <v/>
      </c>
      <c r="CN8" s="6" t="str">
        <f>IF(Grades!CN8="","",(VLOOKUP(Grades!CN8,ASLevels,2,FALSE)))</f>
        <v/>
      </c>
      <c r="CO8" s="39" t="str">
        <f>IF(Grades!CO8="","",(VLOOKUP(Grades!CO8,EP,2,FALSE)))</f>
        <v/>
      </c>
      <c r="CP8" s="9" t="str">
        <f>IF(Grades!CP8="","",(VLOOKUP(Grades!CP8,KeySkills,2,FALSE)))</f>
        <v/>
      </c>
      <c r="CQ8" s="9" t="str">
        <f>IF(Grades!CQ8="","",(VLOOKUP(Grades!CQ8,KeySkills,2,FALSE)))</f>
        <v/>
      </c>
      <c r="CR8" s="9" t="str">
        <f>IF(Grades!CR8="","",(VLOOKUP(Grades!CR8,KeySkills,2,FALSE)))</f>
        <v/>
      </c>
      <c r="CS8" s="13" t="str">
        <f>IF(Grades!CS8="","",(VLOOKUP(Grades!CS8,BTECOCRNatCert,2,FALSE)))</f>
        <v/>
      </c>
      <c r="CT8" s="13" t="str">
        <f>IF(Grades!CT8="","",(VLOOKUP(Grades!CT8,BTECOCRNatCert,2,FALSE)))</f>
        <v/>
      </c>
      <c r="CU8" s="13" t="str">
        <f>IF(Grades!CU8="","",(VLOOKUP(Grades!CU8,BTECOCRNatCert,2,FALSE)))</f>
        <v/>
      </c>
      <c r="CV8" s="13" t="str">
        <f>IF(Grades!CV8="","",(VLOOKUP(Grades!CV8,BTECOCRNatCert,2,FALSE)))</f>
        <v/>
      </c>
      <c r="CW8" s="13" t="str">
        <f>IF(Grades!CW8="","",(VLOOKUP(Grades!CW8,BTECOCRNatCert,2,FALSE)))</f>
        <v/>
      </c>
      <c r="CX8" s="13" t="str">
        <f>IF(Grades!CX8="","",(VLOOKUP(Grades!CX8,BTECOCRNatCert,2,FALSE)))</f>
        <v/>
      </c>
      <c r="CY8" s="13" t="str">
        <f>IF(Grades!CY8="","",(VLOOKUP(Grades!CY8,BTECOCRNatCert,2,FALSE)))</f>
        <v/>
      </c>
      <c r="CZ8" s="15" t="str">
        <f>IF(Grades!CZ8="","",(VLOOKUP(Grades!CZ8,BTECNatDip,2,FALSE)))</f>
        <v/>
      </c>
      <c r="DA8" s="15" t="str">
        <f>IF(Grades!DA8="","",(VLOOKUP(Grades!DA8,BTECNatDip,2,FALSE)))</f>
        <v/>
      </c>
      <c r="DB8" s="15" t="str">
        <f>IF(Grades!DB8="","",(VLOOKUP(Grades!DB8,BTECNatDip,2,FALSE)))</f>
        <v/>
      </c>
      <c r="DC8" s="21" t="str">
        <f>IF(Grades!DC8="","",(VLOOKUP(Grades!DC8,OCRNatDip,2,FALSE)))</f>
        <v/>
      </c>
      <c r="DD8" s="21" t="str">
        <f>IF(Grades!DD8="","",(VLOOKUP(Grades!DD8,OCRNatDip,2,FALSE)))</f>
        <v/>
      </c>
      <c r="DE8" s="21" t="str">
        <f>IF(Grades!DE8="","",(VLOOKUP(Grades!DE8,OCRNatDip,2,FALSE)))</f>
        <v/>
      </c>
      <c r="DF8" s="37" t="str">
        <f>IF(Grades!DF8="","",(VLOOKUP(Grades!DF8,BTECExtDip,2,FALSE)))</f>
        <v/>
      </c>
      <c r="DG8" s="37" t="str">
        <f>IF(Grades!DG8="","",(VLOOKUP(Grades!DG8,BTECExtDip,2,FALSE)))</f>
        <v/>
      </c>
      <c r="DH8" s="37" t="str">
        <f>IF(Grades!DH8="","",(VLOOKUP(Grades!DH8,BTECExtDip,2,FALSE)))</f>
        <v/>
      </c>
      <c r="DI8" s="21" t="str">
        <f>IF(Grades!DI8="","",(VLOOKUP(Grades!DI8,OCRExtDip,2,FALSE)))</f>
        <v/>
      </c>
      <c r="DJ8" s="21" t="str">
        <f>IF(Grades!DJ8="","",(VLOOKUP(Grades!DJ8,OCRExtDip,2,FALSE)))</f>
        <v/>
      </c>
      <c r="DK8" s="21" t="str">
        <f>IF(Grades!DK8="","",(VLOOKUP(Grades!DK8,OCRExtDip,2,FALSE)))</f>
        <v/>
      </c>
      <c r="DL8" s="17" t="str">
        <f>IF(Grades!DL8="","",(VLOOKUP(Grades!DL8,PL,2,FALSE)))</f>
        <v/>
      </c>
      <c r="DM8" s="38" t="str">
        <f>IF(Grades!DM8="","",(VLOOKUP(Grades!DM8,FSM,2,FALSE)))</f>
        <v/>
      </c>
      <c r="DN8" s="38" t="str">
        <f>IF(Grades!DN8="","",(VLOOKUP(Grades!DN8,FSM,2,FALSE)))</f>
        <v/>
      </c>
      <c r="DO8" s="9" t="str">
        <f>IF(Grades!DO8="","",(VLOOKUP(Grades!DO8,AEA,2,FALSE)))</f>
        <v/>
      </c>
      <c r="DP8" s="9" t="str">
        <f>IF(Grades!DP8="","",(VLOOKUP(Grades!DP8,AEA,2,FALSE)))</f>
        <v/>
      </c>
      <c r="DQ8" s="9" t="str">
        <f>IF(Grades!DQ8="","",(VLOOKUP(Grades!DQ8,AEA,2,FALSE)))</f>
        <v/>
      </c>
      <c r="DR8" s="62" t="str">
        <f>IF(Grades!DR8="","",(VLOOKUP(Grades!DR8,AllDip?,2,FALSE)))</f>
        <v/>
      </c>
      <c r="DT8" s="1">
        <f t="shared" si="14"/>
        <v>0</v>
      </c>
      <c r="DU8" s="1">
        <f t="shared" si="0"/>
        <v>0</v>
      </c>
      <c r="DV8" s="1">
        <f t="shared" si="1"/>
        <v>0</v>
      </c>
      <c r="DW8" s="1">
        <f t="shared" si="2"/>
        <v>0</v>
      </c>
      <c r="DX8" s="1">
        <f t="shared" si="3"/>
        <v>0</v>
      </c>
      <c r="DY8" s="172">
        <f t="shared" si="4"/>
        <v>0</v>
      </c>
      <c r="DZ8" s="1">
        <f t="shared" si="5"/>
        <v>0</v>
      </c>
      <c r="EA8" s="1">
        <f t="shared" si="6"/>
        <v>0</v>
      </c>
      <c r="EB8" s="1">
        <f t="shared" si="7"/>
        <v>0</v>
      </c>
      <c r="EC8" s="1">
        <f t="shared" si="8"/>
        <v>0</v>
      </c>
      <c r="ED8" s="1">
        <f t="shared" si="9"/>
        <v>0</v>
      </c>
      <c r="EE8" s="1">
        <f t="shared" si="10"/>
        <v>0</v>
      </c>
      <c r="EF8" s="1">
        <f t="shared" si="11"/>
        <v>0</v>
      </c>
      <c r="EG8" s="1">
        <f t="shared" si="12"/>
        <v>0</v>
      </c>
      <c r="EH8" s="1">
        <f t="shared" si="15"/>
        <v>0</v>
      </c>
      <c r="EI8" s="1">
        <f t="shared" si="16"/>
        <v>0</v>
      </c>
      <c r="EJ8" s="1">
        <f t="shared" si="17"/>
        <v>0</v>
      </c>
      <c r="EK8" s="1">
        <f t="shared" si="13"/>
        <v>0</v>
      </c>
      <c r="EL8" s="1">
        <f t="shared" si="18"/>
        <v>0</v>
      </c>
      <c r="EM8" s="1" t="e">
        <f t="shared" si="19"/>
        <v>#DIV/0!</v>
      </c>
      <c r="EN8" s="1" t="e">
        <f t="shared" si="20"/>
        <v>#DIV/0!</v>
      </c>
      <c r="EO8" s="1" t="e">
        <f t="shared" si="21"/>
        <v>#DIV/0!</v>
      </c>
    </row>
    <row r="9" spans="1:145" ht="11.25" x14ac:dyDescent="0.2">
      <c r="A9" s="92"/>
      <c r="B9" s="92"/>
      <c r="C9" s="92"/>
      <c r="D9" s="92"/>
      <c r="E9" s="3" t="str">
        <f>IF(Grades!E9="","",(VLOOKUP(Grades!E9,ALevels,2,FALSE)))</f>
        <v/>
      </c>
      <c r="F9" s="3" t="str">
        <f>IF(Grades!F9="","",(VLOOKUP(Grades!F9,ALevels,2,FALSE)))</f>
        <v/>
      </c>
      <c r="G9" s="3" t="str">
        <f>IF(Grades!G9="","",(VLOOKUP(Grades!G9,ALevels,2,FALSE)))</f>
        <v/>
      </c>
      <c r="H9" s="3" t="str">
        <f>IF(Grades!H9="","",(VLOOKUP(Grades!H9,ALevels,2,FALSE)))</f>
        <v/>
      </c>
      <c r="I9" s="3" t="str">
        <f>IF(Grades!I9="","",(VLOOKUP(Grades!I9,ALevels,2,FALSE)))</f>
        <v/>
      </c>
      <c r="J9" s="3" t="str">
        <f>IF(Grades!J9="","",(VLOOKUP(Grades!J9,ALevels,2,FALSE)))</f>
        <v/>
      </c>
      <c r="K9" s="3" t="str">
        <f>IF(Grades!K9="","",(VLOOKUP(Grades!K9,ALevels,2,FALSE)))</f>
        <v/>
      </c>
      <c r="L9" s="3" t="str">
        <f>IF(Grades!L9="","",(VLOOKUP(Grades!L9,ALevels,2,FALSE)))</f>
        <v/>
      </c>
      <c r="M9" s="3" t="str">
        <f>IF(Grades!M9="","",(VLOOKUP(Grades!M9,ALevels,2,FALSE)))</f>
        <v/>
      </c>
      <c r="N9" s="3" t="str">
        <f>IF(Grades!N9="","",(VLOOKUP(Grades!N9,ALevels,2,FALSE)))</f>
        <v/>
      </c>
      <c r="O9" s="3" t="str">
        <f>IF(Grades!O9="","",(VLOOKUP(Grades!O9,ALevels,2,FALSE)))</f>
        <v/>
      </c>
      <c r="P9" s="3" t="str">
        <f>IF(Grades!P9="","",(VLOOKUP(Grades!P9,ALevels,2,FALSE)))</f>
        <v/>
      </c>
      <c r="Q9" s="3" t="str">
        <f>IF(Grades!Q9="","",(VLOOKUP(Grades!Q9,ALevels,2,FALSE)))</f>
        <v/>
      </c>
      <c r="R9" s="3" t="str">
        <f>IF(Grades!R9="","",(VLOOKUP(Grades!R9,ALevels,2,FALSE)))</f>
        <v/>
      </c>
      <c r="S9" s="3" t="str">
        <f>IF(Grades!S9="","",(VLOOKUP(Grades!S9,ALevels,2,FALSE)))</f>
        <v/>
      </c>
      <c r="T9" s="3" t="str">
        <f>IF(Grades!T9="","",(VLOOKUP(Grades!T9,ALevels,2,FALSE)))</f>
        <v/>
      </c>
      <c r="U9" s="3" t="str">
        <f>IF(Grades!U9="","",(VLOOKUP(Grades!U9,ALevels,2,FALSE)))</f>
        <v/>
      </c>
      <c r="V9" s="3" t="str">
        <f>IF(Grades!V9="","",(VLOOKUP(Grades!V9,ALevels,2,FALSE)))</f>
        <v/>
      </c>
      <c r="W9" s="3" t="str">
        <f>IF(Grades!W9="","",(VLOOKUP(Grades!W9,ALevels,2,FALSE)))</f>
        <v/>
      </c>
      <c r="X9" s="3" t="str">
        <f>IF(Grades!X9="","",(VLOOKUP(Grades!X9,ALevels,2,FALSE)))</f>
        <v/>
      </c>
      <c r="Y9" s="3" t="str">
        <f>IF(Grades!Y9="","",(VLOOKUP(Grades!Y9,ALevels,2,FALSE)))</f>
        <v/>
      </c>
      <c r="Z9" s="3" t="str">
        <f>IF(Grades!Z9="","",(VLOOKUP(Grades!Z9,ALevels,2,FALSE)))</f>
        <v/>
      </c>
      <c r="AA9" s="3" t="str">
        <f>IF(Grades!AA9="","",(VLOOKUP(Grades!AA9,ALevels,2,FALSE)))</f>
        <v/>
      </c>
      <c r="AB9" s="3" t="str">
        <f>IF(Grades!AB9="","",(VLOOKUP(Grades!AB9,ALevels,2,FALSE)))</f>
        <v/>
      </c>
      <c r="AC9" s="3" t="str">
        <f>IF(Grades!AC9="","",(VLOOKUP(Grades!AC9,ALevels,2,FALSE)))</f>
        <v/>
      </c>
      <c r="AD9" s="3" t="str">
        <f>IF(Grades!AD9="","",(VLOOKUP(Grades!AD9,ALevels,2,FALSE)))</f>
        <v/>
      </c>
      <c r="AE9" s="3" t="str">
        <f>IF(Grades!AE9="","",(VLOOKUP(Grades!AE9,ALevels,2,FALSE)))</f>
        <v/>
      </c>
      <c r="AF9" s="3" t="str">
        <f>IF(Grades!AF9="","",(VLOOKUP(Grades!AF9,ALevels,2,FALSE)))</f>
        <v/>
      </c>
      <c r="AG9" s="3" t="str">
        <f>IF(Grades!AG9="","",(VLOOKUP(Grades!AG9,ALevels,2,FALSE)))</f>
        <v/>
      </c>
      <c r="AH9" s="3" t="str">
        <f>IF(Grades!AH9="","",(VLOOKUP(Grades!AH9,ALevels,2,FALSE)))</f>
        <v/>
      </c>
      <c r="AI9" s="3" t="str">
        <f>IF(Grades!AI9="","",(VLOOKUP(Grades!AI9,ALevels,2,FALSE)))</f>
        <v/>
      </c>
      <c r="AJ9" s="3" t="str">
        <f>IF(Grades!AJ9="","",(VLOOKUP(Grades!AJ9,ALevels,2,FALSE)))</f>
        <v/>
      </c>
      <c r="AK9" s="3" t="str">
        <f>IF(Grades!AK9="","",(VLOOKUP(Grades!AK9,ALevels,2,FALSE)))</f>
        <v/>
      </c>
      <c r="AL9" s="3" t="str">
        <f>IF(Grades!AL9="","",(VLOOKUP(Grades!AL9,ALevels,2,FALSE)))</f>
        <v/>
      </c>
      <c r="AM9" s="3" t="str">
        <f>IF(Grades!AM9="","",(VLOOKUP(Grades!AM9,ALevels,2,FALSE)))</f>
        <v/>
      </c>
      <c r="AN9" s="3" t="str">
        <f>IF(Grades!AN9="","",(VLOOKUP(Grades!AN9,ALevels,2,FALSE)))</f>
        <v/>
      </c>
      <c r="AO9" s="3" t="str">
        <f>IF(Grades!AO9="","",(VLOOKUP(Grades!AO9,ALevels,2,FALSE)))</f>
        <v/>
      </c>
      <c r="AP9" s="3" t="str">
        <f>IF(Grades!AP9="","",(VLOOKUP(Grades!AP9,ALevels,2,FALSE)))</f>
        <v/>
      </c>
      <c r="AQ9" s="3" t="str">
        <f>IF(Grades!AQ9="","",(VLOOKUP(Grades!AQ9,ALevels,2,FALSE)))</f>
        <v/>
      </c>
      <c r="AR9" s="3" t="str">
        <f>IF(Grades!AR9="","",(VLOOKUP(Grades!AR9,ALevels,2,FALSE)))</f>
        <v/>
      </c>
      <c r="AS9" s="3" t="str">
        <f>IF(Grades!AS9="","",(VLOOKUP(Grades!AS9,ALevels,2,FALSE)))</f>
        <v/>
      </c>
      <c r="AT9" s="3" t="str">
        <f>IF(Grades!AT9="","",(VLOOKUP(Grades!AT9,ALevels,2,FALSE)))</f>
        <v/>
      </c>
      <c r="AU9" s="3" t="str">
        <f>IF(Grades!AU9="","",(VLOOKUP(Grades!AU9,ALevels,2,FALSE)))</f>
        <v/>
      </c>
      <c r="AV9" s="3" t="str">
        <f>IF(Grades!AV9="","",(VLOOKUP(Grades!AV9,ALevels,2,FALSE)))</f>
        <v/>
      </c>
      <c r="AW9" s="6" t="str">
        <f>IF(Grades!AW9="","",(VLOOKUP(Grades!AW9,ASLevels,2,FALSE)))</f>
        <v/>
      </c>
      <c r="AX9" s="6" t="str">
        <f>IF(Grades!AX9="","",(VLOOKUP(Grades!AX9,ASLevels,2,FALSE)))</f>
        <v/>
      </c>
      <c r="AY9" s="6" t="str">
        <f>IF(Grades!AY9="","",(VLOOKUP(Grades!AY9,ASLevels,2,FALSE)))</f>
        <v/>
      </c>
      <c r="AZ9" s="6" t="str">
        <f>IF(Grades!AZ9="","",(VLOOKUP(Grades!AZ9,ASLevels,2,FALSE)))</f>
        <v/>
      </c>
      <c r="BA9" s="6" t="str">
        <f>IF(Grades!BA9="","",(VLOOKUP(Grades!BA9,ASLevels,2,FALSE)))</f>
        <v/>
      </c>
      <c r="BB9" s="6" t="str">
        <f>IF(Grades!BB9="","",(VLOOKUP(Grades!BB9,ASLevels,2,FALSE)))</f>
        <v/>
      </c>
      <c r="BC9" s="6" t="str">
        <f>IF(Grades!BC9="","",(VLOOKUP(Grades!BC9,ASLevels,2,FALSE)))</f>
        <v/>
      </c>
      <c r="BD9" s="6" t="str">
        <f>IF(Grades!BD9="","",(VLOOKUP(Grades!BD9,ASLevels,2,FALSE)))</f>
        <v/>
      </c>
      <c r="BE9" s="6" t="str">
        <f>IF(Grades!BE9="","",(VLOOKUP(Grades!BE9,ASLevels,2,FALSE)))</f>
        <v/>
      </c>
      <c r="BF9" s="6" t="str">
        <f>IF(Grades!BF9="","",(VLOOKUP(Grades!BF9,ASLevels,2,FALSE)))</f>
        <v/>
      </c>
      <c r="BG9" s="6" t="str">
        <f>IF(Grades!BG9="","",(VLOOKUP(Grades!BG9,ASLevels,2,FALSE)))</f>
        <v/>
      </c>
      <c r="BH9" s="6" t="str">
        <f>IF(Grades!BH9="","",(VLOOKUP(Grades!BH9,ASLevels,2,FALSE)))</f>
        <v/>
      </c>
      <c r="BI9" s="6" t="str">
        <f>IF(Grades!BI9="","",(VLOOKUP(Grades!BI9,ASLevels,2,FALSE)))</f>
        <v/>
      </c>
      <c r="BJ9" s="6" t="str">
        <f>IF(Grades!BJ9="","",(VLOOKUP(Grades!BJ9,ASLevels,2,FALSE)))</f>
        <v/>
      </c>
      <c r="BK9" s="6" t="str">
        <f>IF(Grades!BK9="","",(VLOOKUP(Grades!BK9,ASLevels,2,FALSE)))</f>
        <v/>
      </c>
      <c r="BL9" s="6" t="str">
        <f>IF(Grades!BL9="","",(VLOOKUP(Grades!BL9,ASLevels,2,FALSE)))</f>
        <v/>
      </c>
      <c r="BM9" s="6" t="str">
        <f>IF(Grades!BM9="","",(VLOOKUP(Grades!BM9,ASLevels,2,FALSE)))</f>
        <v/>
      </c>
      <c r="BN9" s="6" t="str">
        <f>IF(Grades!BN9="","",(VLOOKUP(Grades!BN9,ASLevels,2,FALSE)))</f>
        <v/>
      </c>
      <c r="BO9" s="6" t="str">
        <f>IF(Grades!BO9="","",(VLOOKUP(Grades!BO9,ASLevels,2,FALSE)))</f>
        <v/>
      </c>
      <c r="BP9" s="6" t="str">
        <f>IF(Grades!BP9="","",(VLOOKUP(Grades!BP9,ASLevels,2,FALSE)))</f>
        <v/>
      </c>
      <c r="BQ9" s="6" t="str">
        <f>IF(Grades!BQ9="","",(VLOOKUP(Grades!BQ9,ASLevels,2,FALSE)))</f>
        <v/>
      </c>
      <c r="BR9" s="6" t="str">
        <f>IF(Grades!BR9="","",(VLOOKUP(Grades!BR9,ASLevels,2,FALSE)))</f>
        <v/>
      </c>
      <c r="BS9" s="6" t="str">
        <f>IF(Grades!BS9="","",(VLOOKUP(Grades!BS9,ASLevels,2,FALSE)))</f>
        <v/>
      </c>
      <c r="BT9" s="6" t="str">
        <f>IF(Grades!BT9="","",(VLOOKUP(Grades!BT9,ASLevels,2,FALSE)))</f>
        <v/>
      </c>
      <c r="BU9" s="6" t="str">
        <f>IF(Grades!BU9="","",(VLOOKUP(Grades!BU9,ASLevels,2,FALSE)))</f>
        <v/>
      </c>
      <c r="BV9" s="6" t="str">
        <f>IF(Grades!BV9="","",(VLOOKUP(Grades!BV9,ASLevels,2,FALSE)))</f>
        <v/>
      </c>
      <c r="BW9" s="6" t="str">
        <f>IF(Grades!BW9="","",(VLOOKUP(Grades!BW9,ASLevels,2,FALSE)))</f>
        <v/>
      </c>
      <c r="BX9" s="6" t="str">
        <f>IF(Grades!BX9="","",(VLOOKUP(Grades!BX9,ASLevels,2,FALSE)))</f>
        <v/>
      </c>
      <c r="BY9" s="6" t="str">
        <f>IF(Grades!BY9="","",(VLOOKUP(Grades!BY9,ASLevels,2,FALSE)))</f>
        <v/>
      </c>
      <c r="BZ9" s="6" t="str">
        <f>IF(Grades!BZ9="","",(VLOOKUP(Grades!BZ9,ASLevels,2,FALSE)))</f>
        <v/>
      </c>
      <c r="CA9" s="6" t="str">
        <f>IF(Grades!CA9="","",(VLOOKUP(Grades!CA9,ASLevels,2,FALSE)))</f>
        <v/>
      </c>
      <c r="CB9" s="6" t="str">
        <f>IF(Grades!CB9="","",(VLOOKUP(Grades!CB9,ASLevels,2,FALSE)))</f>
        <v/>
      </c>
      <c r="CC9" s="6" t="str">
        <f>IF(Grades!CC9="","",(VLOOKUP(Grades!CC9,ASLevels,2,FALSE)))</f>
        <v/>
      </c>
      <c r="CD9" s="6" t="str">
        <f>IF(Grades!CD9="","",(VLOOKUP(Grades!CD9,ASLevels,2,FALSE)))</f>
        <v/>
      </c>
      <c r="CE9" s="6" t="str">
        <f>IF(Grades!CE9="","",(VLOOKUP(Grades!CE9,ASLevels,2,FALSE)))</f>
        <v/>
      </c>
      <c r="CF9" s="6" t="str">
        <f>IF(Grades!CF9="","",(VLOOKUP(Grades!CF9,ASLevels,2,FALSE)))</f>
        <v/>
      </c>
      <c r="CG9" s="6" t="str">
        <f>IF(Grades!CG9="","",(VLOOKUP(Grades!CG9,ASLevels,2,FALSE)))</f>
        <v/>
      </c>
      <c r="CH9" s="6" t="str">
        <f>IF(Grades!CH9="","",(VLOOKUP(Grades!CH9,ASLevels,2,FALSE)))</f>
        <v/>
      </c>
      <c r="CI9" s="6" t="str">
        <f>IF(Grades!CI9="","",(VLOOKUP(Grades!CI9,ASLevels,2,FALSE)))</f>
        <v/>
      </c>
      <c r="CJ9" s="6" t="str">
        <f>IF(Grades!CJ9="","",(VLOOKUP(Grades!CJ9,ASLevels,2,FALSE)))</f>
        <v/>
      </c>
      <c r="CK9" s="6" t="str">
        <f>IF(Grades!CK9="","",(VLOOKUP(Grades!CK9,ASLevels,2,FALSE)))</f>
        <v/>
      </c>
      <c r="CL9" s="6" t="str">
        <f>IF(Grades!CL9="","",(VLOOKUP(Grades!CL9,ASLevels,2,FALSE)))</f>
        <v/>
      </c>
      <c r="CM9" s="6" t="str">
        <f>IF(Grades!CM9="","",(VLOOKUP(Grades!CM9,ASLevels,2,FALSE)))</f>
        <v/>
      </c>
      <c r="CN9" s="6" t="str">
        <f>IF(Grades!CN9="","",(VLOOKUP(Grades!CN9,ASLevels,2,FALSE)))</f>
        <v/>
      </c>
      <c r="CO9" s="39" t="str">
        <f>IF(Grades!CO9="","",(VLOOKUP(Grades!CO9,EP,2,FALSE)))</f>
        <v/>
      </c>
      <c r="CP9" s="9" t="str">
        <f>IF(Grades!CP9="","",(VLOOKUP(Grades!CP9,KeySkills,2,FALSE)))</f>
        <v/>
      </c>
      <c r="CQ9" s="9" t="str">
        <f>IF(Grades!CQ9="","",(VLOOKUP(Grades!CQ9,KeySkills,2,FALSE)))</f>
        <v/>
      </c>
      <c r="CR9" s="9" t="str">
        <f>IF(Grades!CR9="","",(VLOOKUP(Grades!CR9,KeySkills,2,FALSE)))</f>
        <v/>
      </c>
      <c r="CS9" s="13" t="str">
        <f>IF(Grades!CS9="","",(VLOOKUP(Grades!CS9,BTECOCRNatCert,2,FALSE)))</f>
        <v/>
      </c>
      <c r="CT9" s="13" t="str">
        <f>IF(Grades!CT9="","",(VLOOKUP(Grades!CT9,BTECOCRNatCert,2,FALSE)))</f>
        <v/>
      </c>
      <c r="CU9" s="13" t="str">
        <f>IF(Grades!CU9="","",(VLOOKUP(Grades!CU9,BTECOCRNatCert,2,FALSE)))</f>
        <v/>
      </c>
      <c r="CV9" s="13" t="str">
        <f>IF(Grades!CV9="","",(VLOOKUP(Grades!CV9,BTECOCRNatCert,2,FALSE)))</f>
        <v/>
      </c>
      <c r="CW9" s="13" t="str">
        <f>IF(Grades!CW9="","",(VLOOKUP(Grades!CW9,BTECOCRNatCert,2,FALSE)))</f>
        <v/>
      </c>
      <c r="CX9" s="13" t="str">
        <f>IF(Grades!CX9="","",(VLOOKUP(Grades!CX9,BTECOCRNatCert,2,FALSE)))</f>
        <v/>
      </c>
      <c r="CY9" s="13" t="str">
        <f>IF(Grades!CY9="","",(VLOOKUP(Grades!CY9,BTECOCRNatCert,2,FALSE)))</f>
        <v/>
      </c>
      <c r="CZ9" s="15" t="str">
        <f>IF(Grades!CZ9="","",(VLOOKUP(Grades!CZ9,BTECNatDip,2,FALSE)))</f>
        <v/>
      </c>
      <c r="DA9" s="15" t="str">
        <f>IF(Grades!DA9="","",(VLOOKUP(Grades!DA9,BTECNatDip,2,FALSE)))</f>
        <v/>
      </c>
      <c r="DB9" s="15" t="str">
        <f>IF(Grades!DB9="","",(VLOOKUP(Grades!DB9,BTECNatDip,2,FALSE)))</f>
        <v/>
      </c>
      <c r="DC9" s="21" t="str">
        <f>IF(Grades!DC9="","",(VLOOKUP(Grades!DC9,OCRNatDip,2,FALSE)))</f>
        <v/>
      </c>
      <c r="DD9" s="21" t="str">
        <f>IF(Grades!DD9="","",(VLOOKUP(Grades!DD9,OCRNatDip,2,FALSE)))</f>
        <v/>
      </c>
      <c r="DE9" s="21" t="str">
        <f>IF(Grades!DE9="","",(VLOOKUP(Grades!DE9,OCRNatDip,2,FALSE)))</f>
        <v/>
      </c>
      <c r="DF9" s="37" t="str">
        <f>IF(Grades!DF9="","",(VLOOKUP(Grades!DF9,BTECExtDip,2,FALSE)))</f>
        <v/>
      </c>
      <c r="DG9" s="37" t="str">
        <f>IF(Grades!DG9="","",(VLOOKUP(Grades!DG9,BTECExtDip,2,FALSE)))</f>
        <v/>
      </c>
      <c r="DH9" s="37" t="str">
        <f>IF(Grades!DH9="","",(VLOOKUP(Grades!DH9,BTECExtDip,2,FALSE)))</f>
        <v/>
      </c>
      <c r="DI9" s="21" t="str">
        <f>IF(Grades!DI9="","",(VLOOKUP(Grades!DI9,OCRExtDip,2,FALSE)))</f>
        <v/>
      </c>
      <c r="DJ9" s="21" t="str">
        <f>IF(Grades!DJ9="","",(VLOOKUP(Grades!DJ9,OCRExtDip,2,FALSE)))</f>
        <v/>
      </c>
      <c r="DK9" s="21" t="str">
        <f>IF(Grades!DK9="","",(VLOOKUP(Grades!DK9,OCRExtDip,2,FALSE)))</f>
        <v/>
      </c>
      <c r="DL9" s="17" t="str">
        <f>IF(Grades!DL9="","",(VLOOKUP(Grades!DL9,PL,2,FALSE)))</f>
        <v/>
      </c>
      <c r="DM9" s="38" t="str">
        <f>IF(Grades!DM9="","",(VLOOKUP(Grades!DM9,FSM,2,FALSE)))</f>
        <v/>
      </c>
      <c r="DN9" s="38" t="str">
        <f>IF(Grades!DN9="","",(VLOOKUP(Grades!DN9,FSM,2,FALSE)))</f>
        <v/>
      </c>
      <c r="DO9" s="9" t="str">
        <f>IF(Grades!DO9="","",(VLOOKUP(Grades!DO9,AEA,2,FALSE)))</f>
        <v/>
      </c>
      <c r="DP9" s="9" t="str">
        <f>IF(Grades!DP9="","",(VLOOKUP(Grades!DP9,AEA,2,FALSE)))</f>
        <v/>
      </c>
      <c r="DQ9" s="9" t="str">
        <f>IF(Grades!DQ9="","",(VLOOKUP(Grades!DQ9,AEA,2,FALSE)))</f>
        <v/>
      </c>
      <c r="DR9" s="62" t="str">
        <f>IF(Grades!DR9="","",(VLOOKUP(Grades!DR9,AllDip?,2,FALSE)))</f>
        <v/>
      </c>
      <c r="DT9" s="1">
        <f t="shared" si="14"/>
        <v>0</v>
      </c>
      <c r="DU9" s="1">
        <f t="shared" si="0"/>
        <v>0</v>
      </c>
      <c r="DV9" s="1">
        <f t="shared" si="1"/>
        <v>0</v>
      </c>
      <c r="DW9" s="1">
        <f t="shared" si="2"/>
        <v>0</v>
      </c>
      <c r="DX9" s="1">
        <f t="shared" si="3"/>
        <v>0</v>
      </c>
      <c r="DY9" s="172">
        <f t="shared" si="4"/>
        <v>0</v>
      </c>
      <c r="DZ9" s="1">
        <f t="shared" si="5"/>
        <v>0</v>
      </c>
      <c r="EA9" s="1">
        <f t="shared" si="6"/>
        <v>0</v>
      </c>
      <c r="EB9" s="1">
        <f t="shared" si="7"/>
        <v>0</v>
      </c>
      <c r="EC9" s="1">
        <f t="shared" si="8"/>
        <v>0</v>
      </c>
      <c r="ED9" s="1">
        <f t="shared" si="9"/>
        <v>0</v>
      </c>
      <c r="EE9" s="1">
        <f t="shared" si="10"/>
        <v>0</v>
      </c>
      <c r="EF9" s="1">
        <f t="shared" si="11"/>
        <v>0</v>
      </c>
      <c r="EG9" s="1">
        <f t="shared" si="12"/>
        <v>0</v>
      </c>
      <c r="EH9" s="1">
        <f t="shared" si="15"/>
        <v>0</v>
      </c>
      <c r="EI9" s="1">
        <f t="shared" si="16"/>
        <v>0</v>
      </c>
      <c r="EJ9" s="1">
        <f t="shared" si="17"/>
        <v>0</v>
      </c>
      <c r="EK9" s="1">
        <f t="shared" si="13"/>
        <v>0</v>
      </c>
      <c r="EL9" s="1">
        <f t="shared" si="18"/>
        <v>0</v>
      </c>
      <c r="EM9" s="1" t="e">
        <f t="shared" si="19"/>
        <v>#DIV/0!</v>
      </c>
      <c r="EN9" s="1" t="e">
        <f t="shared" si="20"/>
        <v>#DIV/0!</v>
      </c>
      <c r="EO9" s="1" t="e">
        <f t="shared" si="21"/>
        <v>#DIV/0!</v>
      </c>
    </row>
    <row r="10" spans="1:145" ht="11.25" x14ac:dyDescent="0.2">
      <c r="A10" s="92"/>
      <c r="B10" s="92"/>
      <c r="C10" s="92"/>
      <c r="D10" s="92"/>
      <c r="E10" s="3" t="str">
        <f>IF(Grades!E10="","",(VLOOKUP(Grades!E10,ALevels,2,FALSE)))</f>
        <v/>
      </c>
      <c r="F10" s="3" t="str">
        <f>IF(Grades!F10="","",(VLOOKUP(Grades!F10,ALevels,2,FALSE)))</f>
        <v/>
      </c>
      <c r="G10" s="3" t="str">
        <f>IF(Grades!G10="","",(VLOOKUP(Grades!G10,ALevels,2,FALSE)))</f>
        <v/>
      </c>
      <c r="H10" s="3" t="str">
        <f>IF(Grades!H10="","",(VLOOKUP(Grades!H10,ALevels,2,FALSE)))</f>
        <v/>
      </c>
      <c r="I10" s="3" t="str">
        <f>IF(Grades!I10="","",(VLOOKUP(Grades!I10,ALevels,2,FALSE)))</f>
        <v/>
      </c>
      <c r="J10" s="3" t="str">
        <f>IF(Grades!J10="","",(VLOOKUP(Grades!J10,ALevels,2,FALSE)))</f>
        <v/>
      </c>
      <c r="K10" s="3" t="str">
        <f>IF(Grades!K10="","",(VLOOKUP(Grades!K10,ALevels,2,FALSE)))</f>
        <v/>
      </c>
      <c r="L10" s="3" t="str">
        <f>IF(Grades!L10="","",(VLOOKUP(Grades!L10,ALevels,2,FALSE)))</f>
        <v/>
      </c>
      <c r="M10" s="3" t="str">
        <f>IF(Grades!M10="","",(VLOOKUP(Grades!M10,ALevels,2,FALSE)))</f>
        <v/>
      </c>
      <c r="N10" s="3" t="str">
        <f>IF(Grades!N10="","",(VLOOKUP(Grades!N10,ALevels,2,FALSE)))</f>
        <v/>
      </c>
      <c r="O10" s="3" t="str">
        <f>IF(Grades!O10="","",(VLOOKUP(Grades!O10,ALevels,2,FALSE)))</f>
        <v/>
      </c>
      <c r="P10" s="3" t="str">
        <f>IF(Grades!P10="","",(VLOOKUP(Grades!P10,ALevels,2,FALSE)))</f>
        <v/>
      </c>
      <c r="Q10" s="3" t="str">
        <f>IF(Grades!Q10="","",(VLOOKUP(Grades!Q10,ALevels,2,FALSE)))</f>
        <v/>
      </c>
      <c r="R10" s="3" t="str">
        <f>IF(Grades!R10="","",(VLOOKUP(Grades!R10,ALevels,2,FALSE)))</f>
        <v/>
      </c>
      <c r="S10" s="3" t="str">
        <f>IF(Grades!S10="","",(VLOOKUP(Grades!S10,ALevels,2,FALSE)))</f>
        <v/>
      </c>
      <c r="T10" s="3" t="str">
        <f>IF(Grades!T10="","",(VLOOKUP(Grades!T10,ALevels,2,FALSE)))</f>
        <v/>
      </c>
      <c r="U10" s="3" t="str">
        <f>IF(Grades!U10="","",(VLOOKUP(Grades!U10,ALevels,2,FALSE)))</f>
        <v/>
      </c>
      <c r="V10" s="3" t="str">
        <f>IF(Grades!V10="","",(VLOOKUP(Grades!V10,ALevels,2,FALSE)))</f>
        <v/>
      </c>
      <c r="W10" s="3" t="str">
        <f>IF(Grades!W10="","",(VLOOKUP(Grades!W10,ALevels,2,FALSE)))</f>
        <v/>
      </c>
      <c r="X10" s="3" t="str">
        <f>IF(Grades!X10="","",(VLOOKUP(Grades!X10,ALevels,2,FALSE)))</f>
        <v/>
      </c>
      <c r="Y10" s="3" t="str">
        <f>IF(Grades!Y10="","",(VLOOKUP(Grades!Y10,ALevels,2,FALSE)))</f>
        <v/>
      </c>
      <c r="Z10" s="3" t="str">
        <f>IF(Grades!Z10="","",(VLOOKUP(Grades!Z10,ALevels,2,FALSE)))</f>
        <v/>
      </c>
      <c r="AA10" s="3" t="str">
        <f>IF(Grades!AA10="","",(VLOOKUP(Grades!AA10,ALevels,2,FALSE)))</f>
        <v/>
      </c>
      <c r="AB10" s="3" t="str">
        <f>IF(Grades!AB10="","",(VLOOKUP(Grades!AB10,ALevels,2,FALSE)))</f>
        <v/>
      </c>
      <c r="AC10" s="3" t="str">
        <f>IF(Grades!AC10="","",(VLOOKUP(Grades!AC10,ALevels,2,FALSE)))</f>
        <v/>
      </c>
      <c r="AD10" s="3" t="str">
        <f>IF(Grades!AD10="","",(VLOOKUP(Grades!AD10,ALevels,2,FALSE)))</f>
        <v/>
      </c>
      <c r="AE10" s="3" t="str">
        <f>IF(Grades!AE10="","",(VLOOKUP(Grades!AE10,ALevels,2,FALSE)))</f>
        <v/>
      </c>
      <c r="AF10" s="3" t="str">
        <f>IF(Grades!AF10="","",(VLOOKUP(Grades!AF10,ALevels,2,FALSE)))</f>
        <v/>
      </c>
      <c r="AG10" s="3" t="str">
        <f>IF(Grades!AG10="","",(VLOOKUP(Grades!AG10,ALevels,2,FALSE)))</f>
        <v/>
      </c>
      <c r="AH10" s="3" t="str">
        <f>IF(Grades!AH10="","",(VLOOKUP(Grades!AH10,ALevels,2,FALSE)))</f>
        <v/>
      </c>
      <c r="AI10" s="3" t="str">
        <f>IF(Grades!AI10="","",(VLOOKUP(Grades!AI10,ALevels,2,FALSE)))</f>
        <v/>
      </c>
      <c r="AJ10" s="3" t="str">
        <f>IF(Grades!AJ10="","",(VLOOKUP(Grades!AJ10,ALevels,2,FALSE)))</f>
        <v/>
      </c>
      <c r="AK10" s="3" t="str">
        <f>IF(Grades!AK10="","",(VLOOKUP(Grades!AK10,ALevels,2,FALSE)))</f>
        <v/>
      </c>
      <c r="AL10" s="3" t="str">
        <f>IF(Grades!AL10="","",(VLOOKUP(Grades!AL10,ALevels,2,FALSE)))</f>
        <v/>
      </c>
      <c r="AM10" s="3" t="str">
        <f>IF(Grades!AM10="","",(VLOOKUP(Grades!AM10,ALevels,2,FALSE)))</f>
        <v/>
      </c>
      <c r="AN10" s="3" t="str">
        <f>IF(Grades!AN10="","",(VLOOKUP(Grades!AN10,ALevels,2,FALSE)))</f>
        <v/>
      </c>
      <c r="AO10" s="3" t="str">
        <f>IF(Grades!AO10="","",(VLOOKUP(Grades!AO10,ALevels,2,FALSE)))</f>
        <v/>
      </c>
      <c r="AP10" s="3" t="str">
        <f>IF(Grades!AP10="","",(VLOOKUP(Grades!AP10,ALevels,2,FALSE)))</f>
        <v/>
      </c>
      <c r="AQ10" s="3" t="str">
        <f>IF(Grades!AQ10="","",(VLOOKUP(Grades!AQ10,ALevels,2,FALSE)))</f>
        <v/>
      </c>
      <c r="AR10" s="3" t="str">
        <f>IF(Grades!AR10="","",(VLOOKUP(Grades!AR10,ALevels,2,FALSE)))</f>
        <v/>
      </c>
      <c r="AS10" s="3" t="str">
        <f>IF(Grades!AS10="","",(VLOOKUP(Grades!AS10,ALevels,2,FALSE)))</f>
        <v/>
      </c>
      <c r="AT10" s="3" t="str">
        <f>IF(Grades!AT10="","",(VLOOKUP(Grades!AT10,ALevels,2,FALSE)))</f>
        <v/>
      </c>
      <c r="AU10" s="3" t="str">
        <f>IF(Grades!AU10="","",(VLOOKUP(Grades!AU10,ALevels,2,FALSE)))</f>
        <v/>
      </c>
      <c r="AV10" s="3" t="str">
        <f>IF(Grades!AV10="","",(VLOOKUP(Grades!AV10,ALevels,2,FALSE)))</f>
        <v/>
      </c>
      <c r="AW10" s="6" t="str">
        <f>IF(Grades!AW10="","",(VLOOKUP(Grades!AW10,ASLevels,2,FALSE)))</f>
        <v/>
      </c>
      <c r="AX10" s="6" t="str">
        <f>IF(Grades!AX10="","",(VLOOKUP(Grades!AX10,ASLevels,2,FALSE)))</f>
        <v/>
      </c>
      <c r="AY10" s="6" t="str">
        <f>IF(Grades!AY10="","",(VLOOKUP(Grades!AY10,ASLevels,2,FALSE)))</f>
        <v/>
      </c>
      <c r="AZ10" s="6" t="str">
        <f>IF(Grades!AZ10="","",(VLOOKUP(Grades!AZ10,ASLevels,2,FALSE)))</f>
        <v/>
      </c>
      <c r="BA10" s="6" t="str">
        <f>IF(Grades!BA10="","",(VLOOKUP(Grades!BA10,ASLevels,2,FALSE)))</f>
        <v/>
      </c>
      <c r="BB10" s="6" t="str">
        <f>IF(Grades!BB10="","",(VLOOKUP(Grades!BB10,ASLevels,2,FALSE)))</f>
        <v/>
      </c>
      <c r="BC10" s="6" t="str">
        <f>IF(Grades!BC10="","",(VLOOKUP(Grades!BC10,ASLevels,2,FALSE)))</f>
        <v/>
      </c>
      <c r="BD10" s="6" t="str">
        <f>IF(Grades!BD10="","",(VLOOKUP(Grades!BD10,ASLevels,2,FALSE)))</f>
        <v/>
      </c>
      <c r="BE10" s="6" t="str">
        <f>IF(Grades!BE10="","",(VLOOKUP(Grades!BE10,ASLevels,2,FALSE)))</f>
        <v/>
      </c>
      <c r="BF10" s="6" t="str">
        <f>IF(Grades!BF10="","",(VLOOKUP(Grades!BF10,ASLevels,2,FALSE)))</f>
        <v/>
      </c>
      <c r="BG10" s="6" t="str">
        <f>IF(Grades!BG10="","",(VLOOKUP(Grades!BG10,ASLevels,2,FALSE)))</f>
        <v/>
      </c>
      <c r="BH10" s="6" t="str">
        <f>IF(Grades!BH10="","",(VLOOKUP(Grades!BH10,ASLevels,2,FALSE)))</f>
        <v/>
      </c>
      <c r="BI10" s="6" t="str">
        <f>IF(Grades!BI10="","",(VLOOKUP(Grades!BI10,ASLevels,2,FALSE)))</f>
        <v/>
      </c>
      <c r="BJ10" s="6" t="str">
        <f>IF(Grades!BJ10="","",(VLOOKUP(Grades!BJ10,ASLevels,2,FALSE)))</f>
        <v/>
      </c>
      <c r="BK10" s="6" t="str">
        <f>IF(Grades!BK10="","",(VLOOKUP(Grades!BK10,ASLevels,2,FALSE)))</f>
        <v/>
      </c>
      <c r="BL10" s="6" t="str">
        <f>IF(Grades!BL10="","",(VLOOKUP(Grades!BL10,ASLevels,2,FALSE)))</f>
        <v/>
      </c>
      <c r="BM10" s="6" t="str">
        <f>IF(Grades!BM10="","",(VLOOKUP(Grades!BM10,ASLevels,2,FALSE)))</f>
        <v/>
      </c>
      <c r="BN10" s="6" t="str">
        <f>IF(Grades!BN10="","",(VLOOKUP(Grades!BN10,ASLevels,2,FALSE)))</f>
        <v/>
      </c>
      <c r="BO10" s="6" t="str">
        <f>IF(Grades!BO10="","",(VLOOKUP(Grades!BO10,ASLevels,2,FALSE)))</f>
        <v/>
      </c>
      <c r="BP10" s="6" t="str">
        <f>IF(Grades!BP10="","",(VLOOKUP(Grades!BP10,ASLevels,2,FALSE)))</f>
        <v/>
      </c>
      <c r="BQ10" s="6" t="str">
        <f>IF(Grades!BQ10="","",(VLOOKUP(Grades!BQ10,ASLevels,2,FALSE)))</f>
        <v/>
      </c>
      <c r="BR10" s="6" t="str">
        <f>IF(Grades!BR10="","",(VLOOKUP(Grades!BR10,ASLevels,2,FALSE)))</f>
        <v/>
      </c>
      <c r="BS10" s="6" t="str">
        <f>IF(Grades!BS10="","",(VLOOKUP(Grades!BS10,ASLevels,2,FALSE)))</f>
        <v/>
      </c>
      <c r="BT10" s="6" t="str">
        <f>IF(Grades!BT10="","",(VLOOKUP(Grades!BT10,ASLevels,2,FALSE)))</f>
        <v/>
      </c>
      <c r="BU10" s="6" t="str">
        <f>IF(Grades!BU10="","",(VLOOKUP(Grades!BU10,ASLevels,2,FALSE)))</f>
        <v/>
      </c>
      <c r="BV10" s="6" t="str">
        <f>IF(Grades!BV10="","",(VLOOKUP(Grades!BV10,ASLevels,2,FALSE)))</f>
        <v/>
      </c>
      <c r="BW10" s="6" t="str">
        <f>IF(Grades!BW10="","",(VLOOKUP(Grades!BW10,ASLevels,2,FALSE)))</f>
        <v/>
      </c>
      <c r="BX10" s="6" t="str">
        <f>IF(Grades!BX10="","",(VLOOKUP(Grades!BX10,ASLevels,2,FALSE)))</f>
        <v/>
      </c>
      <c r="BY10" s="6" t="str">
        <f>IF(Grades!BY10="","",(VLOOKUP(Grades!BY10,ASLevels,2,FALSE)))</f>
        <v/>
      </c>
      <c r="BZ10" s="6" t="str">
        <f>IF(Grades!BZ10="","",(VLOOKUP(Grades!BZ10,ASLevels,2,FALSE)))</f>
        <v/>
      </c>
      <c r="CA10" s="6" t="str">
        <f>IF(Grades!CA10="","",(VLOOKUP(Grades!CA10,ASLevels,2,FALSE)))</f>
        <v/>
      </c>
      <c r="CB10" s="6" t="str">
        <f>IF(Grades!CB10="","",(VLOOKUP(Grades!CB10,ASLevels,2,FALSE)))</f>
        <v/>
      </c>
      <c r="CC10" s="6" t="str">
        <f>IF(Grades!CC10="","",(VLOOKUP(Grades!CC10,ASLevels,2,FALSE)))</f>
        <v/>
      </c>
      <c r="CD10" s="6" t="str">
        <f>IF(Grades!CD10="","",(VLOOKUP(Grades!CD10,ASLevels,2,FALSE)))</f>
        <v/>
      </c>
      <c r="CE10" s="6" t="str">
        <f>IF(Grades!CE10="","",(VLOOKUP(Grades!CE10,ASLevels,2,FALSE)))</f>
        <v/>
      </c>
      <c r="CF10" s="6" t="str">
        <f>IF(Grades!CF10="","",(VLOOKUP(Grades!CF10,ASLevels,2,FALSE)))</f>
        <v/>
      </c>
      <c r="CG10" s="6" t="str">
        <f>IF(Grades!CG10="","",(VLOOKUP(Grades!CG10,ASLevels,2,FALSE)))</f>
        <v/>
      </c>
      <c r="CH10" s="6" t="str">
        <f>IF(Grades!CH10="","",(VLOOKUP(Grades!CH10,ASLevels,2,FALSE)))</f>
        <v/>
      </c>
      <c r="CI10" s="6" t="str">
        <f>IF(Grades!CI10="","",(VLOOKUP(Grades!CI10,ASLevels,2,FALSE)))</f>
        <v/>
      </c>
      <c r="CJ10" s="6" t="str">
        <f>IF(Grades!CJ10="","",(VLOOKUP(Grades!CJ10,ASLevels,2,FALSE)))</f>
        <v/>
      </c>
      <c r="CK10" s="6" t="str">
        <f>IF(Grades!CK10="","",(VLOOKUP(Grades!CK10,ASLevels,2,FALSE)))</f>
        <v/>
      </c>
      <c r="CL10" s="6" t="str">
        <f>IF(Grades!CL10="","",(VLOOKUP(Grades!CL10,ASLevels,2,FALSE)))</f>
        <v/>
      </c>
      <c r="CM10" s="6" t="str">
        <f>IF(Grades!CM10="","",(VLOOKUP(Grades!CM10,ASLevels,2,FALSE)))</f>
        <v/>
      </c>
      <c r="CN10" s="6" t="str">
        <f>IF(Grades!CN10="","",(VLOOKUP(Grades!CN10,ASLevels,2,FALSE)))</f>
        <v/>
      </c>
      <c r="CO10" s="39" t="str">
        <f>IF(Grades!CO10="","",(VLOOKUP(Grades!CO10,EP,2,FALSE)))</f>
        <v/>
      </c>
      <c r="CP10" s="9" t="str">
        <f>IF(Grades!CP10="","",(VLOOKUP(Grades!CP10,KeySkills,2,FALSE)))</f>
        <v/>
      </c>
      <c r="CQ10" s="9" t="str">
        <f>IF(Grades!CQ10="","",(VLOOKUP(Grades!CQ10,KeySkills,2,FALSE)))</f>
        <v/>
      </c>
      <c r="CR10" s="9" t="str">
        <f>IF(Grades!CR10="","",(VLOOKUP(Grades!CR10,KeySkills,2,FALSE)))</f>
        <v/>
      </c>
      <c r="CS10" s="13" t="str">
        <f>IF(Grades!CS10="","",(VLOOKUP(Grades!CS10,BTECOCRNatCert,2,FALSE)))</f>
        <v/>
      </c>
      <c r="CT10" s="13" t="str">
        <f>IF(Grades!CT10="","",(VLOOKUP(Grades!CT10,BTECOCRNatCert,2,FALSE)))</f>
        <v/>
      </c>
      <c r="CU10" s="13" t="str">
        <f>IF(Grades!CU10="","",(VLOOKUP(Grades!CU10,BTECOCRNatCert,2,FALSE)))</f>
        <v/>
      </c>
      <c r="CV10" s="13" t="str">
        <f>IF(Grades!CV10="","",(VLOOKUP(Grades!CV10,BTECOCRNatCert,2,FALSE)))</f>
        <v/>
      </c>
      <c r="CW10" s="13" t="str">
        <f>IF(Grades!CW10="","",(VLOOKUP(Grades!CW10,BTECOCRNatCert,2,FALSE)))</f>
        <v/>
      </c>
      <c r="CX10" s="13" t="str">
        <f>IF(Grades!CX10="","",(VLOOKUP(Grades!CX10,BTECOCRNatCert,2,FALSE)))</f>
        <v/>
      </c>
      <c r="CY10" s="13" t="str">
        <f>IF(Grades!CY10="","",(VLOOKUP(Grades!CY10,BTECOCRNatCert,2,FALSE)))</f>
        <v/>
      </c>
      <c r="CZ10" s="15" t="str">
        <f>IF(Grades!CZ10="","",(VLOOKUP(Grades!CZ10,BTECNatDip,2,FALSE)))</f>
        <v/>
      </c>
      <c r="DA10" s="15" t="str">
        <f>IF(Grades!DA10="","",(VLOOKUP(Grades!DA10,BTECNatDip,2,FALSE)))</f>
        <v/>
      </c>
      <c r="DB10" s="15" t="str">
        <f>IF(Grades!DB10="","",(VLOOKUP(Grades!DB10,BTECNatDip,2,FALSE)))</f>
        <v/>
      </c>
      <c r="DC10" s="21" t="str">
        <f>IF(Grades!DC10="","",(VLOOKUP(Grades!DC10,OCRNatDip,2,FALSE)))</f>
        <v/>
      </c>
      <c r="DD10" s="21" t="str">
        <f>IF(Grades!DD10="","",(VLOOKUP(Grades!DD10,OCRNatDip,2,FALSE)))</f>
        <v/>
      </c>
      <c r="DE10" s="21" t="str">
        <f>IF(Grades!DE10="","",(VLOOKUP(Grades!DE10,OCRNatDip,2,FALSE)))</f>
        <v/>
      </c>
      <c r="DF10" s="37" t="str">
        <f>IF(Grades!DF10="","",(VLOOKUP(Grades!DF10,BTECExtDip,2,FALSE)))</f>
        <v/>
      </c>
      <c r="DG10" s="37" t="str">
        <f>IF(Grades!DG10="","",(VLOOKUP(Grades!DG10,BTECExtDip,2,FALSE)))</f>
        <v/>
      </c>
      <c r="DH10" s="37" t="str">
        <f>IF(Grades!DH10="","",(VLOOKUP(Grades!DH10,BTECExtDip,2,FALSE)))</f>
        <v/>
      </c>
      <c r="DI10" s="21" t="str">
        <f>IF(Grades!DI10="","",(VLOOKUP(Grades!DI10,OCRExtDip,2,FALSE)))</f>
        <v/>
      </c>
      <c r="DJ10" s="21" t="str">
        <f>IF(Grades!DJ10="","",(VLOOKUP(Grades!DJ10,OCRExtDip,2,FALSE)))</f>
        <v/>
      </c>
      <c r="DK10" s="21" t="str">
        <f>IF(Grades!DK10="","",(VLOOKUP(Grades!DK10,OCRExtDip,2,FALSE)))</f>
        <v/>
      </c>
      <c r="DL10" s="17" t="str">
        <f>IF(Grades!DL10="","",(VLOOKUP(Grades!DL10,PL,2,FALSE)))</f>
        <v/>
      </c>
      <c r="DM10" s="38" t="str">
        <f>IF(Grades!DM10="","",(VLOOKUP(Grades!DM10,FSM,2,FALSE)))</f>
        <v/>
      </c>
      <c r="DN10" s="38" t="str">
        <f>IF(Grades!DN10="","",(VLOOKUP(Grades!DN10,FSM,2,FALSE)))</f>
        <v/>
      </c>
      <c r="DO10" s="9" t="str">
        <f>IF(Grades!DO10="","",(VLOOKUP(Grades!DO10,AEA,2,FALSE)))</f>
        <v/>
      </c>
      <c r="DP10" s="9" t="str">
        <f>IF(Grades!DP10="","",(VLOOKUP(Grades!DP10,AEA,2,FALSE)))</f>
        <v/>
      </c>
      <c r="DQ10" s="9" t="str">
        <f>IF(Grades!DQ10="","",(VLOOKUP(Grades!DQ10,AEA,2,FALSE)))</f>
        <v/>
      </c>
      <c r="DR10" s="62" t="str">
        <f>IF(Grades!DR10="","",(VLOOKUP(Grades!DR10,AllDip?,2,FALSE)))</f>
        <v/>
      </c>
      <c r="DT10" s="1">
        <f t="shared" si="14"/>
        <v>0</v>
      </c>
      <c r="DU10" s="1">
        <f t="shared" si="0"/>
        <v>0</v>
      </c>
      <c r="DV10" s="1">
        <f t="shared" si="1"/>
        <v>0</v>
      </c>
      <c r="DW10" s="1">
        <f t="shared" si="2"/>
        <v>0</v>
      </c>
      <c r="DX10" s="1">
        <f t="shared" si="3"/>
        <v>0</v>
      </c>
      <c r="DY10" s="172">
        <f t="shared" si="4"/>
        <v>0</v>
      </c>
      <c r="DZ10" s="1">
        <f t="shared" si="5"/>
        <v>0</v>
      </c>
      <c r="EA10" s="1">
        <f t="shared" si="6"/>
        <v>0</v>
      </c>
      <c r="EB10" s="1">
        <f t="shared" si="7"/>
        <v>0</v>
      </c>
      <c r="EC10" s="1">
        <f t="shared" si="8"/>
        <v>0</v>
      </c>
      <c r="ED10" s="1">
        <f t="shared" si="9"/>
        <v>0</v>
      </c>
      <c r="EE10" s="1">
        <f t="shared" si="10"/>
        <v>0</v>
      </c>
      <c r="EF10" s="1">
        <f t="shared" si="11"/>
        <v>0</v>
      </c>
      <c r="EG10" s="1">
        <f t="shared" si="12"/>
        <v>0</v>
      </c>
      <c r="EH10" s="1">
        <f t="shared" si="15"/>
        <v>0</v>
      </c>
      <c r="EI10" s="1">
        <f t="shared" si="16"/>
        <v>0</v>
      </c>
      <c r="EJ10" s="1">
        <f t="shared" si="17"/>
        <v>0</v>
      </c>
      <c r="EK10" s="1">
        <f>IF(DV10=0, 0,(EH10/EJ10))</f>
        <v>0</v>
      </c>
      <c r="EL10" s="1">
        <f t="shared" si="18"/>
        <v>0</v>
      </c>
      <c r="EM10" s="1" t="e">
        <f t="shared" si="19"/>
        <v>#DIV/0!</v>
      </c>
      <c r="EN10" s="1" t="e">
        <f t="shared" si="20"/>
        <v>#DIV/0!</v>
      </c>
      <c r="EO10" s="1" t="e">
        <f t="shared" si="21"/>
        <v>#DIV/0!</v>
      </c>
    </row>
    <row r="11" spans="1:145" ht="11.25" x14ac:dyDescent="0.2">
      <c r="A11" s="92"/>
      <c r="B11" s="92"/>
      <c r="C11" s="92"/>
      <c r="D11" s="92"/>
      <c r="E11" s="3" t="str">
        <f>IF(Grades!E11="","",(VLOOKUP(Grades!E11,ALevels,2,FALSE)))</f>
        <v/>
      </c>
      <c r="F11" s="3" t="str">
        <f>IF(Grades!F11="","",(VLOOKUP(Grades!F11,ALevels,2,FALSE)))</f>
        <v/>
      </c>
      <c r="G11" s="3" t="str">
        <f>IF(Grades!G11="","",(VLOOKUP(Grades!G11,ALevels,2,FALSE)))</f>
        <v/>
      </c>
      <c r="H11" s="3" t="str">
        <f>IF(Grades!H11="","",(VLOOKUP(Grades!H11,ALevels,2,FALSE)))</f>
        <v/>
      </c>
      <c r="I11" s="3" t="str">
        <f>IF(Grades!I11="","",(VLOOKUP(Grades!I11,ALevels,2,FALSE)))</f>
        <v/>
      </c>
      <c r="J11" s="3" t="str">
        <f>IF(Grades!J11="","",(VLOOKUP(Grades!J11,ALevels,2,FALSE)))</f>
        <v/>
      </c>
      <c r="K11" s="3" t="str">
        <f>IF(Grades!K11="","",(VLOOKUP(Grades!K11,ALevels,2,FALSE)))</f>
        <v/>
      </c>
      <c r="L11" s="3" t="str">
        <f>IF(Grades!L11="","",(VLOOKUP(Grades!L11,ALevels,2,FALSE)))</f>
        <v/>
      </c>
      <c r="M11" s="3" t="str">
        <f>IF(Grades!M11="","",(VLOOKUP(Grades!M11,ALevels,2,FALSE)))</f>
        <v/>
      </c>
      <c r="N11" s="3" t="str">
        <f>IF(Grades!N11="","",(VLOOKUP(Grades!N11,ALevels,2,FALSE)))</f>
        <v/>
      </c>
      <c r="O11" s="3" t="str">
        <f>IF(Grades!O11="","",(VLOOKUP(Grades!O11,ALevels,2,FALSE)))</f>
        <v/>
      </c>
      <c r="P11" s="3" t="str">
        <f>IF(Grades!P11="","",(VLOOKUP(Grades!P11,ALevels,2,FALSE)))</f>
        <v/>
      </c>
      <c r="Q11" s="3" t="str">
        <f>IF(Grades!Q11="","",(VLOOKUP(Grades!Q11,ALevels,2,FALSE)))</f>
        <v/>
      </c>
      <c r="R11" s="3" t="str">
        <f>IF(Grades!R11="","",(VLOOKUP(Grades!R11,ALevels,2,FALSE)))</f>
        <v/>
      </c>
      <c r="S11" s="3" t="str">
        <f>IF(Grades!S11="","",(VLOOKUP(Grades!S11,ALevels,2,FALSE)))</f>
        <v/>
      </c>
      <c r="T11" s="3" t="str">
        <f>IF(Grades!T11="","",(VLOOKUP(Grades!T11,ALevels,2,FALSE)))</f>
        <v/>
      </c>
      <c r="U11" s="3" t="str">
        <f>IF(Grades!U11="","",(VLOOKUP(Grades!U11,ALevels,2,FALSE)))</f>
        <v/>
      </c>
      <c r="V11" s="3" t="str">
        <f>IF(Grades!V11="","",(VLOOKUP(Grades!V11,ALevels,2,FALSE)))</f>
        <v/>
      </c>
      <c r="W11" s="3" t="str">
        <f>IF(Grades!W11="","",(VLOOKUP(Grades!W11,ALevels,2,FALSE)))</f>
        <v/>
      </c>
      <c r="X11" s="3" t="str">
        <f>IF(Grades!X11="","",(VLOOKUP(Grades!X11,ALevels,2,FALSE)))</f>
        <v/>
      </c>
      <c r="Y11" s="3" t="str">
        <f>IF(Grades!Y11="","",(VLOOKUP(Grades!Y11,ALevels,2,FALSE)))</f>
        <v/>
      </c>
      <c r="Z11" s="3" t="str">
        <f>IF(Grades!Z11="","",(VLOOKUP(Grades!Z11,ALevels,2,FALSE)))</f>
        <v/>
      </c>
      <c r="AA11" s="3" t="str">
        <f>IF(Grades!AA11="","",(VLOOKUP(Grades!AA11,ALevels,2,FALSE)))</f>
        <v/>
      </c>
      <c r="AB11" s="3" t="str">
        <f>IF(Grades!AB11="","",(VLOOKUP(Grades!AB11,ALevels,2,FALSE)))</f>
        <v/>
      </c>
      <c r="AC11" s="3" t="str">
        <f>IF(Grades!AC11="","",(VLOOKUP(Grades!AC11,ALevels,2,FALSE)))</f>
        <v/>
      </c>
      <c r="AD11" s="3" t="str">
        <f>IF(Grades!AD11="","",(VLOOKUP(Grades!AD11,ALevels,2,FALSE)))</f>
        <v/>
      </c>
      <c r="AE11" s="3" t="str">
        <f>IF(Grades!AE11="","",(VLOOKUP(Grades!AE11,ALevels,2,FALSE)))</f>
        <v/>
      </c>
      <c r="AF11" s="3" t="str">
        <f>IF(Grades!AF11="","",(VLOOKUP(Grades!AF11,ALevels,2,FALSE)))</f>
        <v/>
      </c>
      <c r="AG11" s="3" t="str">
        <f>IF(Grades!AG11="","",(VLOOKUP(Grades!AG11,ALevels,2,FALSE)))</f>
        <v/>
      </c>
      <c r="AH11" s="3" t="str">
        <f>IF(Grades!AH11="","",(VLOOKUP(Grades!AH11,ALevels,2,FALSE)))</f>
        <v/>
      </c>
      <c r="AI11" s="3" t="str">
        <f>IF(Grades!AI11="","",(VLOOKUP(Grades!AI11,ALevels,2,FALSE)))</f>
        <v/>
      </c>
      <c r="AJ11" s="3" t="str">
        <f>IF(Grades!AJ11="","",(VLOOKUP(Grades!AJ11,ALevels,2,FALSE)))</f>
        <v/>
      </c>
      <c r="AK11" s="3" t="str">
        <f>IF(Grades!AK11="","",(VLOOKUP(Grades!AK11,ALevels,2,FALSE)))</f>
        <v/>
      </c>
      <c r="AL11" s="3" t="str">
        <f>IF(Grades!AL11="","",(VLOOKUP(Grades!AL11,ALevels,2,FALSE)))</f>
        <v/>
      </c>
      <c r="AM11" s="3" t="str">
        <f>IF(Grades!AM11="","",(VLOOKUP(Grades!AM11,ALevels,2,FALSE)))</f>
        <v/>
      </c>
      <c r="AN11" s="3" t="str">
        <f>IF(Grades!AN11="","",(VLOOKUP(Grades!AN11,ALevels,2,FALSE)))</f>
        <v/>
      </c>
      <c r="AO11" s="3" t="str">
        <f>IF(Grades!AO11="","",(VLOOKUP(Grades!AO11,ALevels,2,FALSE)))</f>
        <v/>
      </c>
      <c r="AP11" s="3" t="str">
        <f>IF(Grades!AP11="","",(VLOOKUP(Grades!AP11,ALevels,2,FALSE)))</f>
        <v/>
      </c>
      <c r="AQ11" s="3" t="str">
        <f>IF(Grades!AQ11="","",(VLOOKUP(Grades!AQ11,ALevels,2,FALSE)))</f>
        <v/>
      </c>
      <c r="AR11" s="3" t="str">
        <f>IF(Grades!AR11="","",(VLOOKUP(Grades!AR11,ALevels,2,FALSE)))</f>
        <v/>
      </c>
      <c r="AS11" s="3" t="str">
        <f>IF(Grades!AS11="","",(VLOOKUP(Grades!AS11,ALevels,2,FALSE)))</f>
        <v/>
      </c>
      <c r="AT11" s="3" t="str">
        <f>IF(Grades!AT11="","",(VLOOKUP(Grades!AT11,ALevels,2,FALSE)))</f>
        <v/>
      </c>
      <c r="AU11" s="3" t="str">
        <f>IF(Grades!AU11="","",(VLOOKUP(Grades!AU11,ALevels,2,FALSE)))</f>
        <v/>
      </c>
      <c r="AV11" s="3" t="str">
        <f>IF(Grades!AV11="","",(VLOOKUP(Grades!AV11,ALevels,2,FALSE)))</f>
        <v/>
      </c>
      <c r="AW11" s="6" t="str">
        <f>IF(Grades!AW11="","",(VLOOKUP(Grades!AW11,ASLevels,2,FALSE)))</f>
        <v/>
      </c>
      <c r="AX11" s="6" t="str">
        <f>IF(Grades!AX11="","",(VLOOKUP(Grades!AX11,ASLevels,2,FALSE)))</f>
        <v/>
      </c>
      <c r="AY11" s="6" t="str">
        <f>IF(Grades!AY11="","",(VLOOKUP(Grades!AY11,ASLevels,2,FALSE)))</f>
        <v/>
      </c>
      <c r="AZ11" s="6" t="str">
        <f>IF(Grades!AZ11="","",(VLOOKUP(Grades!AZ11,ASLevels,2,FALSE)))</f>
        <v/>
      </c>
      <c r="BA11" s="6" t="str">
        <f>IF(Grades!BA11="","",(VLOOKUP(Grades!BA11,ASLevels,2,FALSE)))</f>
        <v/>
      </c>
      <c r="BB11" s="6" t="str">
        <f>IF(Grades!BB11="","",(VLOOKUP(Grades!BB11,ASLevels,2,FALSE)))</f>
        <v/>
      </c>
      <c r="BC11" s="6" t="str">
        <f>IF(Grades!BC11="","",(VLOOKUP(Grades!BC11,ASLevels,2,FALSE)))</f>
        <v/>
      </c>
      <c r="BD11" s="6" t="str">
        <f>IF(Grades!BD11="","",(VLOOKUP(Grades!BD11,ASLevels,2,FALSE)))</f>
        <v/>
      </c>
      <c r="BE11" s="6" t="str">
        <f>IF(Grades!BE11="","",(VLOOKUP(Grades!BE11,ASLevels,2,FALSE)))</f>
        <v/>
      </c>
      <c r="BF11" s="6" t="str">
        <f>IF(Grades!BF11="","",(VLOOKUP(Grades!BF11,ASLevels,2,FALSE)))</f>
        <v/>
      </c>
      <c r="BG11" s="6" t="str">
        <f>IF(Grades!BG11="","",(VLOOKUP(Grades!BG11,ASLevels,2,FALSE)))</f>
        <v/>
      </c>
      <c r="BH11" s="6" t="str">
        <f>IF(Grades!BH11="","",(VLOOKUP(Grades!BH11,ASLevels,2,FALSE)))</f>
        <v/>
      </c>
      <c r="BI11" s="6" t="str">
        <f>IF(Grades!BI11="","",(VLOOKUP(Grades!BI11,ASLevels,2,FALSE)))</f>
        <v/>
      </c>
      <c r="BJ11" s="6" t="str">
        <f>IF(Grades!BJ11="","",(VLOOKUP(Grades!BJ11,ASLevels,2,FALSE)))</f>
        <v/>
      </c>
      <c r="BK11" s="6" t="str">
        <f>IF(Grades!BK11="","",(VLOOKUP(Grades!BK11,ASLevels,2,FALSE)))</f>
        <v/>
      </c>
      <c r="BL11" s="6" t="str">
        <f>IF(Grades!BL11="","",(VLOOKUP(Grades!BL11,ASLevels,2,FALSE)))</f>
        <v/>
      </c>
      <c r="BM11" s="6" t="str">
        <f>IF(Grades!BM11="","",(VLOOKUP(Grades!BM11,ASLevels,2,FALSE)))</f>
        <v/>
      </c>
      <c r="BN11" s="6" t="str">
        <f>IF(Grades!BN11="","",(VLOOKUP(Grades!BN11,ASLevels,2,FALSE)))</f>
        <v/>
      </c>
      <c r="BO11" s="6" t="str">
        <f>IF(Grades!BO11="","",(VLOOKUP(Grades!BO11,ASLevels,2,FALSE)))</f>
        <v/>
      </c>
      <c r="BP11" s="6" t="str">
        <f>IF(Grades!BP11="","",(VLOOKUP(Grades!BP11,ASLevels,2,FALSE)))</f>
        <v/>
      </c>
      <c r="BQ11" s="6" t="str">
        <f>IF(Grades!BQ11="","",(VLOOKUP(Grades!BQ11,ASLevels,2,FALSE)))</f>
        <v/>
      </c>
      <c r="BR11" s="6" t="str">
        <f>IF(Grades!BR11="","",(VLOOKUP(Grades!BR11,ASLevels,2,FALSE)))</f>
        <v/>
      </c>
      <c r="BS11" s="6" t="str">
        <f>IF(Grades!BS11="","",(VLOOKUP(Grades!BS11,ASLevels,2,FALSE)))</f>
        <v/>
      </c>
      <c r="BT11" s="6" t="str">
        <f>IF(Grades!BT11="","",(VLOOKUP(Grades!BT11,ASLevels,2,FALSE)))</f>
        <v/>
      </c>
      <c r="BU11" s="6" t="str">
        <f>IF(Grades!BU11="","",(VLOOKUP(Grades!BU11,ASLevels,2,FALSE)))</f>
        <v/>
      </c>
      <c r="BV11" s="6" t="str">
        <f>IF(Grades!BV11="","",(VLOOKUP(Grades!BV11,ASLevels,2,FALSE)))</f>
        <v/>
      </c>
      <c r="BW11" s="6" t="str">
        <f>IF(Grades!BW11="","",(VLOOKUP(Grades!BW11,ASLevels,2,FALSE)))</f>
        <v/>
      </c>
      <c r="BX11" s="6" t="str">
        <f>IF(Grades!BX11="","",(VLOOKUP(Grades!BX11,ASLevels,2,FALSE)))</f>
        <v/>
      </c>
      <c r="BY11" s="6" t="str">
        <f>IF(Grades!BY11="","",(VLOOKUP(Grades!BY11,ASLevels,2,FALSE)))</f>
        <v/>
      </c>
      <c r="BZ11" s="6" t="str">
        <f>IF(Grades!BZ11="","",(VLOOKUP(Grades!BZ11,ASLevels,2,FALSE)))</f>
        <v/>
      </c>
      <c r="CA11" s="6" t="str">
        <f>IF(Grades!CA11="","",(VLOOKUP(Grades!CA11,ASLevels,2,FALSE)))</f>
        <v/>
      </c>
      <c r="CB11" s="6" t="str">
        <f>IF(Grades!CB11="","",(VLOOKUP(Grades!CB11,ASLevels,2,FALSE)))</f>
        <v/>
      </c>
      <c r="CC11" s="6" t="str">
        <f>IF(Grades!CC11="","",(VLOOKUP(Grades!CC11,ASLevels,2,FALSE)))</f>
        <v/>
      </c>
      <c r="CD11" s="6" t="str">
        <f>IF(Grades!CD11="","",(VLOOKUP(Grades!CD11,ASLevels,2,FALSE)))</f>
        <v/>
      </c>
      <c r="CE11" s="6" t="str">
        <f>IF(Grades!CE11="","",(VLOOKUP(Grades!CE11,ASLevels,2,FALSE)))</f>
        <v/>
      </c>
      <c r="CF11" s="6" t="str">
        <f>IF(Grades!CF11="","",(VLOOKUP(Grades!CF11,ASLevels,2,FALSE)))</f>
        <v/>
      </c>
      <c r="CG11" s="6" t="str">
        <f>IF(Grades!CG11="","",(VLOOKUP(Grades!CG11,ASLevels,2,FALSE)))</f>
        <v/>
      </c>
      <c r="CH11" s="6" t="str">
        <f>IF(Grades!CH11="","",(VLOOKUP(Grades!CH11,ASLevels,2,FALSE)))</f>
        <v/>
      </c>
      <c r="CI11" s="6" t="str">
        <f>IF(Grades!CI11="","",(VLOOKUP(Grades!CI11,ASLevels,2,FALSE)))</f>
        <v/>
      </c>
      <c r="CJ11" s="6" t="str">
        <f>IF(Grades!CJ11="","",(VLOOKUP(Grades!CJ11,ASLevels,2,FALSE)))</f>
        <v/>
      </c>
      <c r="CK11" s="6" t="str">
        <f>IF(Grades!CK11="","",(VLOOKUP(Grades!CK11,ASLevels,2,FALSE)))</f>
        <v/>
      </c>
      <c r="CL11" s="6" t="str">
        <f>IF(Grades!CL11="","",(VLOOKUP(Grades!CL11,ASLevels,2,FALSE)))</f>
        <v/>
      </c>
      <c r="CM11" s="6" t="str">
        <f>IF(Grades!CM11="","",(VLOOKUP(Grades!CM11,ASLevels,2,FALSE)))</f>
        <v/>
      </c>
      <c r="CN11" s="6" t="str">
        <f>IF(Grades!CN11="","",(VLOOKUP(Grades!CN11,ASLevels,2,FALSE)))</f>
        <v/>
      </c>
      <c r="CO11" s="39" t="str">
        <f>IF(Grades!CO11="","",(VLOOKUP(Grades!CO11,EP,2,FALSE)))</f>
        <v/>
      </c>
      <c r="CP11" s="9" t="str">
        <f>IF(Grades!CP11="","",(VLOOKUP(Grades!CP11,KeySkills,2,FALSE)))</f>
        <v/>
      </c>
      <c r="CQ11" s="9" t="str">
        <f>IF(Grades!CQ11="","",(VLOOKUP(Grades!CQ11,KeySkills,2,FALSE)))</f>
        <v/>
      </c>
      <c r="CR11" s="9" t="str">
        <f>IF(Grades!CR11="","",(VLOOKUP(Grades!CR11,KeySkills,2,FALSE)))</f>
        <v/>
      </c>
      <c r="CS11" s="13" t="str">
        <f>IF(Grades!CS11="","",(VLOOKUP(Grades!CS11,BTECOCRNatCert,2,FALSE)))</f>
        <v/>
      </c>
      <c r="CT11" s="13" t="str">
        <f>IF(Grades!CT11="","",(VLOOKUP(Grades!CT11,BTECOCRNatCert,2,FALSE)))</f>
        <v/>
      </c>
      <c r="CU11" s="13" t="str">
        <f>IF(Grades!CU11="","",(VLOOKUP(Grades!CU11,BTECOCRNatCert,2,FALSE)))</f>
        <v/>
      </c>
      <c r="CV11" s="13" t="str">
        <f>IF(Grades!CV11="","",(VLOOKUP(Grades!CV11,BTECOCRNatCert,2,FALSE)))</f>
        <v/>
      </c>
      <c r="CW11" s="13" t="str">
        <f>IF(Grades!CW11="","",(VLOOKUP(Grades!CW11,BTECOCRNatCert,2,FALSE)))</f>
        <v/>
      </c>
      <c r="CX11" s="13" t="str">
        <f>IF(Grades!CX11="","",(VLOOKUP(Grades!CX11,BTECOCRNatCert,2,FALSE)))</f>
        <v/>
      </c>
      <c r="CY11" s="13" t="str">
        <f>IF(Grades!CY11="","",(VLOOKUP(Grades!CY11,BTECOCRNatCert,2,FALSE)))</f>
        <v/>
      </c>
      <c r="CZ11" s="15" t="str">
        <f>IF(Grades!CZ11="","",(VLOOKUP(Grades!CZ11,BTECNatDip,2,FALSE)))</f>
        <v/>
      </c>
      <c r="DA11" s="15" t="str">
        <f>IF(Grades!DA11="","",(VLOOKUP(Grades!DA11,BTECNatDip,2,FALSE)))</f>
        <v/>
      </c>
      <c r="DB11" s="15" t="str">
        <f>IF(Grades!DB11="","",(VLOOKUP(Grades!DB11,BTECNatDip,2,FALSE)))</f>
        <v/>
      </c>
      <c r="DC11" s="21" t="str">
        <f>IF(Grades!DC11="","",(VLOOKUP(Grades!DC11,OCRNatDip,2,FALSE)))</f>
        <v/>
      </c>
      <c r="DD11" s="21" t="str">
        <f>IF(Grades!DD11="","",(VLOOKUP(Grades!DD11,OCRNatDip,2,FALSE)))</f>
        <v/>
      </c>
      <c r="DE11" s="21" t="str">
        <f>IF(Grades!DE11="","",(VLOOKUP(Grades!DE11,OCRNatDip,2,FALSE)))</f>
        <v/>
      </c>
      <c r="DF11" s="37" t="str">
        <f>IF(Grades!DF11="","",(VLOOKUP(Grades!DF11,BTECExtDip,2,FALSE)))</f>
        <v/>
      </c>
      <c r="DG11" s="37" t="str">
        <f>IF(Grades!DG11="","",(VLOOKUP(Grades!DG11,BTECExtDip,2,FALSE)))</f>
        <v/>
      </c>
      <c r="DH11" s="37" t="str">
        <f>IF(Grades!DH11="","",(VLOOKUP(Grades!DH11,BTECExtDip,2,FALSE)))</f>
        <v/>
      </c>
      <c r="DI11" s="21" t="str">
        <f>IF(Grades!DI11="","",(VLOOKUP(Grades!DI11,OCRExtDip,2,FALSE)))</f>
        <v/>
      </c>
      <c r="DJ11" s="21" t="str">
        <f>IF(Grades!DJ11="","",(VLOOKUP(Grades!DJ11,OCRExtDip,2,FALSE)))</f>
        <v/>
      </c>
      <c r="DK11" s="21" t="str">
        <f>IF(Grades!DK11="","",(VLOOKUP(Grades!DK11,OCRExtDip,2,FALSE)))</f>
        <v/>
      </c>
      <c r="DL11" s="17" t="str">
        <f>IF(Grades!DL11="","",(VLOOKUP(Grades!DL11,PL,2,FALSE)))</f>
        <v/>
      </c>
      <c r="DM11" s="38" t="str">
        <f>IF(Grades!DM11="","",(VLOOKUP(Grades!DM11,FSM,2,FALSE)))</f>
        <v/>
      </c>
      <c r="DN11" s="38" t="str">
        <f>IF(Grades!DN11="","",(VLOOKUP(Grades!DN11,FSM,2,FALSE)))</f>
        <v/>
      </c>
      <c r="DO11" s="9" t="str">
        <f>IF(Grades!DO11="","",(VLOOKUP(Grades!DO11,AEA,2,FALSE)))</f>
        <v/>
      </c>
      <c r="DP11" s="9" t="str">
        <f>IF(Grades!DP11="","",(VLOOKUP(Grades!DP11,AEA,2,FALSE)))</f>
        <v/>
      </c>
      <c r="DQ11" s="9" t="str">
        <f>IF(Grades!DQ11="","",(VLOOKUP(Grades!DQ11,AEA,2,FALSE)))</f>
        <v/>
      </c>
      <c r="DR11" s="62" t="str">
        <f>IF(Grades!DR11="","",(VLOOKUP(Grades!DR11,AllDip?,2,FALSE)))</f>
        <v/>
      </c>
      <c r="DT11" s="1">
        <f t="shared" si="14"/>
        <v>0</v>
      </c>
      <c r="DU11" s="1">
        <f t="shared" si="0"/>
        <v>0</v>
      </c>
      <c r="DV11" s="1">
        <f t="shared" si="1"/>
        <v>0</v>
      </c>
      <c r="DW11" s="1">
        <f t="shared" si="2"/>
        <v>0</v>
      </c>
      <c r="DX11" s="1">
        <f t="shared" si="3"/>
        <v>0</v>
      </c>
      <c r="DY11" s="172">
        <f t="shared" si="4"/>
        <v>0</v>
      </c>
      <c r="DZ11" s="1">
        <f t="shared" si="5"/>
        <v>0</v>
      </c>
      <c r="EA11" s="1">
        <f t="shared" si="6"/>
        <v>0</v>
      </c>
      <c r="EB11" s="172">
        <f t="shared" si="7"/>
        <v>0</v>
      </c>
      <c r="EC11" s="1">
        <f t="shared" si="8"/>
        <v>0</v>
      </c>
      <c r="ED11" s="1">
        <f t="shared" si="9"/>
        <v>0</v>
      </c>
      <c r="EE11" s="1">
        <f t="shared" si="10"/>
        <v>0</v>
      </c>
      <c r="EF11" s="1">
        <f t="shared" si="11"/>
        <v>0</v>
      </c>
      <c r="EG11" s="1">
        <f t="shared" si="12"/>
        <v>0</v>
      </c>
      <c r="EH11" s="1">
        <f t="shared" si="15"/>
        <v>0</v>
      </c>
      <c r="EI11" s="1">
        <f t="shared" si="16"/>
        <v>0</v>
      </c>
      <c r="EJ11" s="1">
        <f t="shared" si="17"/>
        <v>0</v>
      </c>
      <c r="EK11" s="1">
        <f t="shared" ref="EK11:EK73" si="22">IF(DV11=0, 0,(EH11/EJ11))</f>
        <v>0</v>
      </c>
      <c r="EL11" s="1">
        <f t="shared" si="18"/>
        <v>0</v>
      </c>
      <c r="EM11" s="1" t="e">
        <f t="shared" si="19"/>
        <v>#DIV/0!</v>
      </c>
      <c r="EN11" s="1" t="e">
        <f t="shared" si="20"/>
        <v>#DIV/0!</v>
      </c>
      <c r="EO11" s="1" t="e">
        <f t="shared" si="21"/>
        <v>#DIV/0!</v>
      </c>
    </row>
    <row r="12" spans="1:145" ht="11.25" x14ac:dyDescent="0.2">
      <c r="A12" s="92"/>
      <c r="B12" s="92"/>
      <c r="C12" s="92"/>
      <c r="D12" s="92"/>
      <c r="E12" s="3" t="str">
        <f>IF(Grades!E12="","",(VLOOKUP(Grades!E12,ALevels,2,FALSE)))</f>
        <v/>
      </c>
      <c r="F12" s="3" t="str">
        <f>IF(Grades!F12="","",(VLOOKUP(Grades!F12,ALevels,2,FALSE)))</f>
        <v/>
      </c>
      <c r="G12" s="3" t="str">
        <f>IF(Grades!G12="","",(VLOOKUP(Grades!G12,ALevels,2,FALSE)))</f>
        <v/>
      </c>
      <c r="H12" s="3" t="str">
        <f>IF(Grades!H12="","",(VLOOKUP(Grades!H12,ALevels,2,FALSE)))</f>
        <v/>
      </c>
      <c r="I12" s="3" t="str">
        <f>IF(Grades!I12="","",(VLOOKUP(Grades!I12,ALevels,2,FALSE)))</f>
        <v/>
      </c>
      <c r="J12" s="3" t="str">
        <f>IF(Grades!J12="","",(VLOOKUP(Grades!J12,ALevels,2,FALSE)))</f>
        <v/>
      </c>
      <c r="K12" s="3" t="str">
        <f>IF(Grades!K12="","",(VLOOKUP(Grades!K12,ALevels,2,FALSE)))</f>
        <v/>
      </c>
      <c r="L12" s="3" t="str">
        <f>IF(Grades!L12="","",(VLOOKUP(Grades!L12,ALevels,2,FALSE)))</f>
        <v/>
      </c>
      <c r="M12" s="3" t="str">
        <f>IF(Grades!M12="","",(VLOOKUP(Grades!M12,ALevels,2,FALSE)))</f>
        <v/>
      </c>
      <c r="N12" s="3" t="str">
        <f>IF(Grades!N12="","",(VLOOKUP(Grades!N12,ALevels,2,FALSE)))</f>
        <v/>
      </c>
      <c r="O12" s="3" t="str">
        <f>IF(Grades!O12="","",(VLOOKUP(Grades!O12,ALevels,2,FALSE)))</f>
        <v/>
      </c>
      <c r="P12" s="3" t="str">
        <f>IF(Grades!P12="","",(VLOOKUP(Grades!P12,ALevels,2,FALSE)))</f>
        <v/>
      </c>
      <c r="Q12" s="3" t="str">
        <f>IF(Grades!Q12="","",(VLOOKUP(Grades!Q12,ALevels,2,FALSE)))</f>
        <v/>
      </c>
      <c r="R12" s="3" t="str">
        <f>IF(Grades!R12="","",(VLOOKUP(Grades!R12,ALevels,2,FALSE)))</f>
        <v/>
      </c>
      <c r="S12" s="3" t="str">
        <f>IF(Grades!S12="","",(VLOOKUP(Grades!S12,ALevels,2,FALSE)))</f>
        <v/>
      </c>
      <c r="T12" s="3" t="str">
        <f>IF(Grades!T12="","",(VLOOKUP(Grades!T12,ALevels,2,FALSE)))</f>
        <v/>
      </c>
      <c r="U12" s="3" t="str">
        <f>IF(Grades!U12="","",(VLOOKUP(Grades!U12,ALevels,2,FALSE)))</f>
        <v/>
      </c>
      <c r="V12" s="3" t="str">
        <f>IF(Grades!V12="","",(VLOOKUP(Grades!V12,ALevels,2,FALSE)))</f>
        <v/>
      </c>
      <c r="W12" s="3" t="str">
        <f>IF(Grades!W12="","",(VLOOKUP(Grades!W12,ALevels,2,FALSE)))</f>
        <v/>
      </c>
      <c r="X12" s="3" t="str">
        <f>IF(Grades!X12="","",(VLOOKUP(Grades!X12,ALevels,2,FALSE)))</f>
        <v/>
      </c>
      <c r="Y12" s="3" t="str">
        <f>IF(Grades!Y12="","",(VLOOKUP(Grades!Y12,ALevels,2,FALSE)))</f>
        <v/>
      </c>
      <c r="Z12" s="3" t="str">
        <f>IF(Grades!Z12="","",(VLOOKUP(Grades!Z12,ALevels,2,FALSE)))</f>
        <v/>
      </c>
      <c r="AA12" s="3" t="str">
        <f>IF(Grades!AA12="","",(VLOOKUP(Grades!AA12,ALevels,2,FALSE)))</f>
        <v/>
      </c>
      <c r="AB12" s="3" t="str">
        <f>IF(Grades!AB12="","",(VLOOKUP(Grades!AB12,ALevels,2,FALSE)))</f>
        <v/>
      </c>
      <c r="AC12" s="3" t="str">
        <f>IF(Grades!AC12="","",(VLOOKUP(Grades!AC12,ALevels,2,FALSE)))</f>
        <v/>
      </c>
      <c r="AD12" s="3" t="str">
        <f>IF(Grades!AD12="","",(VLOOKUP(Grades!AD12,ALevels,2,FALSE)))</f>
        <v/>
      </c>
      <c r="AE12" s="3" t="str">
        <f>IF(Grades!AE12="","",(VLOOKUP(Grades!AE12,ALevels,2,FALSE)))</f>
        <v/>
      </c>
      <c r="AF12" s="3" t="str">
        <f>IF(Grades!AF12="","",(VLOOKUP(Grades!AF12,ALevels,2,FALSE)))</f>
        <v/>
      </c>
      <c r="AG12" s="3" t="str">
        <f>IF(Grades!AG12="","",(VLOOKUP(Grades!AG12,ALevels,2,FALSE)))</f>
        <v/>
      </c>
      <c r="AH12" s="3" t="str">
        <f>IF(Grades!AH12="","",(VLOOKUP(Grades!AH12,ALevels,2,FALSE)))</f>
        <v/>
      </c>
      <c r="AI12" s="3" t="str">
        <f>IF(Grades!AI12="","",(VLOOKUP(Grades!AI12,ALevels,2,FALSE)))</f>
        <v/>
      </c>
      <c r="AJ12" s="3" t="str">
        <f>IF(Grades!AJ12="","",(VLOOKUP(Grades!AJ12,ALevels,2,FALSE)))</f>
        <v/>
      </c>
      <c r="AK12" s="3" t="str">
        <f>IF(Grades!AK12="","",(VLOOKUP(Grades!AK12,ALevels,2,FALSE)))</f>
        <v/>
      </c>
      <c r="AL12" s="3" t="str">
        <f>IF(Grades!AL12="","",(VLOOKUP(Grades!AL12,ALevels,2,FALSE)))</f>
        <v/>
      </c>
      <c r="AM12" s="3" t="str">
        <f>IF(Grades!AM12="","",(VLOOKUP(Grades!AM12,ALevels,2,FALSE)))</f>
        <v/>
      </c>
      <c r="AN12" s="3" t="str">
        <f>IF(Grades!AN12="","",(VLOOKUP(Grades!AN12,ALevels,2,FALSE)))</f>
        <v/>
      </c>
      <c r="AO12" s="3" t="str">
        <f>IF(Grades!AO12="","",(VLOOKUP(Grades!AO12,ALevels,2,FALSE)))</f>
        <v/>
      </c>
      <c r="AP12" s="3" t="str">
        <f>IF(Grades!AP12="","",(VLOOKUP(Grades!AP12,ALevels,2,FALSE)))</f>
        <v/>
      </c>
      <c r="AQ12" s="3" t="str">
        <f>IF(Grades!AQ12="","",(VLOOKUP(Grades!AQ12,ALevels,2,FALSE)))</f>
        <v/>
      </c>
      <c r="AR12" s="3" t="str">
        <f>IF(Grades!AR12="","",(VLOOKUP(Grades!AR12,ALevels,2,FALSE)))</f>
        <v/>
      </c>
      <c r="AS12" s="3" t="str">
        <f>IF(Grades!AS12="","",(VLOOKUP(Grades!AS12,ALevels,2,FALSE)))</f>
        <v/>
      </c>
      <c r="AT12" s="3" t="str">
        <f>IF(Grades!AT12="","",(VLOOKUP(Grades!AT12,ALevels,2,FALSE)))</f>
        <v/>
      </c>
      <c r="AU12" s="3" t="str">
        <f>IF(Grades!AU12="","",(VLOOKUP(Grades!AU12,ALevels,2,FALSE)))</f>
        <v/>
      </c>
      <c r="AV12" s="3" t="str">
        <f>IF(Grades!AV12="","",(VLOOKUP(Grades!AV12,ALevels,2,FALSE)))</f>
        <v/>
      </c>
      <c r="AW12" s="6" t="str">
        <f>IF(Grades!AW12="","",(VLOOKUP(Grades!AW12,ASLevels,2,FALSE)))</f>
        <v/>
      </c>
      <c r="AX12" s="6" t="str">
        <f>IF(Grades!AX12="","",(VLOOKUP(Grades!AX12,ASLevels,2,FALSE)))</f>
        <v/>
      </c>
      <c r="AY12" s="6" t="str">
        <f>IF(Grades!AY12="","",(VLOOKUP(Grades!AY12,ASLevels,2,FALSE)))</f>
        <v/>
      </c>
      <c r="AZ12" s="6" t="str">
        <f>IF(Grades!AZ12="","",(VLOOKUP(Grades!AZ12,ASLevels,2,FALSE)))</f>
        <v/>
      </c>
      <c r="BA12" s="6" t="str">
        <f>IF(Grades!BA12="","",(VLOOKUP(Grades!BA12,ASLevels,2,FALSE)))</f>
        <v/>
      </c>
      <c r="BB12" s="6" t="str">
        <f>IF(Grades!BB12="","",(VLOOKUP(Grades!BB12,ASLevels,2,FALSE)))</f>
        <v/>
      </c>
      <c r="BC12" s="6" t="str">
        <f>IF(Grades!BC12="","",(VLOOKUP(Grades!BC12,ASLevels,2,FALSE)))</f>
        <v/>
      </c>
      <c r="BD12" s="6" t="str">
        <f>IF(Grades!BD12="","",(VLOOKUP(Grades!BD12,ASLevels,2,FALSE)))</f>
        <v/>
      </c>
      <c r="BE12" s="6" t="str">
        <f>IF(Grades!BE12="","",(VLOOKUP(Grades!BE12,ASLevels,2,FALSE)))</f>
        <v/>
      </c>
      <c r="BF12" s="6" t="str">
        <f>IF(Grades!BF12="","",(VLOOKUP(Grades!BF12,ASLevels,2,FALSE)))</f>
        <v/>
      </c>
      <c r="BG12" s="6" t="str">
        <f>IF(Grades!BG12="","",(VLOOKUP(Grades!BG12,ASLevels,2,FALSE)))</f>
        <v/>
      </c>
      <c r="BH12" s="6" t="str">
        <f>IF(Grades!BH12="","",(VLOOKUP(Grades!BH12,ASLevels,2,FALSE)))</f>
        <v/>
      </c>
      <c r="BI12" s="6" t="str">
        <f>IF(Grades!BI12="","",(VLOOKUP(Grades!BI12,ASLevels,2,FALSE)))</f>
        <v/>
      </c>
      <c r="BJ12" s="6" t="str">
        <f>IF(Grades!BJ12="","",(VLOOKUP(Grades!BJ12,ASLevels,2,FALSE)))</f>
        <v/>
      </c>
      <c r="BK12" s="6" t="str">
        <f>IF(Grades!BK12="","",(VLOOKUP(Grades!BK12,ASLevels,2,FALSE)))</f>
        <v/>
      </c>
      <c r="BL12" s="6" t="str">
        <f>IF(Grades!BL12="","",(VLOOKUP(Grades!BL12,ASLevels,2,FALSE)))</f>
        <v/>
      </c>
      <c r="BM12" s="6" t="str">
        <f>IF(Grades!BM12="","",(VLOOKUP(Grades!BM12,ASLevels,2,FALSE)))</f>
        <v/>
      </c>
      <c r="BN12" s="6" t="str">
        <f>IF(Grades!BN12="","",(VLOOKUP(Grades!BN12,ASLevels,2,FALSE)))</f>
        <v/>
      </c>
      <c r="BO12" s="6" t="str">
        <f>IF(Grades!BO12="","",(VLOOKUP(Grades!BO12,ASLevels,2,FALSE)))</f>
        <v/>
      </c>
      <c r="BP12" s="6" t="str">
        <f>IF(Grades!BP12="","",(VLOOKUP(Grades!BP12,ASLevels,2,FALSE)))</f>
        <v/>
      </c>
      <c r="BQ12" s="6" t="str">
        <f>IF(Grades!BQ12="","",(VLOOKUP(Grades!BQ12,ASLevels,2,FALSE)))</f>
        <v/>
      </c>
      <c r="BR12" s="6" t="str">
        <f>IF(Grades!BR12="","",(VLOOKUP(Grades!BR12,ASLevels,2,FALSE)))</f>
        <v/>
      </c>
      <c r="BS12" s="6" t="str">
        <f>IF(Grades!BS12="","",(VLOOKUP(Grades!BS12,ASLevels,2,FALSE)))</f>
        <v/>
      </c>
      <c r="BT12" s="6" t="str">
        <f>IF(Grades!BT12="","",(VLOOKUP(Grades!BT12,ASLevels,2,FALSE)))</f>
        <v/>
      </c>
      <c r="BU12" s="6" t="str">
        <f>IF(Grades!BU12="","",(VLOOKUP(Grades!BU12,ASLevels,2,FALSE)))</f>
        <v/>
      </c>
      <c r="BV12" s="6" t="str">
        <f>IF(Grades!BV12="","",(VLOOKUP(Grades!BV12,ASLevels,2,FALSE)))</f>
        <v/>
      </c>
      <c r="BW12" s="6" t="str">
        <f>IF(Grades!BW12="","",(VLOOKUP(Grades!BW12,ASLevels,2,FALSE)))</f>
        <v/>
      </c>
      <c r="BX12" s="6" t="str">
        <f>IF(Grades!BX12="","",(VLOOKUP(Grades!BX12,ASLevels,2,FALSE)))</f>
        <v/>
      </c>
      <c r="BY12" s="6" t="str">
        <f>IF(Grades!BY12="","",(VLOOKUP(Grades!BY12,ASLevels,2,FALSE)))</f>
        <v/>
      </c>
      <c r="BZ12" s="6" t="str">
        <f>IF(Grades!BZ12="","",(VLOOKUP(Grades!BZ12,ASLevels,2,FALSE)))</f>
        <v/>
      </c>
      <c r="CA12" s="6" t="str">
        <f>IF(Grades!CA12="","",(VLOOKUP(Grades!CA12,ASLevels,2,FALSE)))</f>
        <v/>
      </c>
      <c r="CB12" s="6" t="str">
        <f>IF(Grades!CB12="","",(VLOOKUP(Grades!CB12,ASLevels,2,FALSE)))</f>
        <v/>
      </c>
      <c r="CC12" s="6" t="str">
        <f>IF(Grades!CC12="","",(VLOOKUP(Grades!CC12,ASLevels,2,FALSE)))</f>
        <v/>
      </c>
      <c r="CD12" s="6" t="str">
        <f>IF(Grades!CD12="","",(VLOOKUP(Grades!CD12,ASLevels,2,FALSE)))</f>
        <v/>
      </c>
      <c r="CE12" s="6" t="str">
        <f>IF(Grades!CE12="","",(VLOOKUP(Grades!CE12,ASLevels,2,FALSE)))</f>
        <v/>
      </c>
      <c r="CF12" s="6" t="str">
        <f>IF(Grades!CF12="","",(VLOOKUP(Grades!CF12,ASLevels,2,FALSE)))</f>
        <v/>
      </c>
      <c r="CG12" s="6" t="str">
        <f>IF(Grades!CG12="","",(VLOOKUP(Grades!CG12,ASLevels,2,FALSE)))</f>
        <v/>
      </c>
      <c r="CH12" s="6" t="str">
        <f>IF(Grades!CH12="","",(VLOOKUP(Grades!CH12,ASLevels,2,FALSE)))</f>
        <v/>
      </c>
      <c r="CI12" s="6" t="str">
        <f>IF(Grades!CI12="","",(VLOOKUP(Grades!CI12,ASLevels,2,FALSE)))</f>
        <v/>
      </c>
      <c r="CJ12" s="6" t="str">
        <f>IF(Grades!CJ12="","",(VLOOKUP(Grades!CJ12,ASLevels,2,FALSE)))</f>
        <v/>
      </c>
      <c r="CK12" s="6" t="str">
        <f>IF(Grades!CK12="","",(VLOOKUP(Grades!CK12,ASLevels,2,FALSE)))</f>
        <v/>
      </c>
      <c r="CL12" s="6" t="str">
        <f>IF(Grades!CL12="","",(VLOOKUP(Grades!CL12,ASLevels,2,FALSE)))</f>
        <v/>
      </c>
      <c r="CM12" s="6" t="str">
        <f>IF(Grades!CM12="","",(VLOOKUP(Grades!CM12,ASLevels,2,FALSE)))</f>
        <v/>
      </c>
      <c r="CN12" s="6" t="str">
        <f>IF(Grades!CN12="","",(VLOOKUP(Grades!CN12,ASLevels,2,FALSE)))</f>
        <v/>
      </c>
      <c r="CO12" s="39" t="str">
        <f>IF(Grades!CO12="","",(VLOOKUP(Grades!CO12,EP,2,FALSE)))</f>
        <v/>
      </c>
      <c r="CP12" s="9" t="str">
        <f>IF(Grades!CP12="","",(VLOOKUP(Grades!CP12,KeySkills,2,FALSE)))</f>
        <v/>
      </c>
      <c r="CQ12" s="9" t="str">
        <f>IF(Grades!CQ12="","",(VLOOKUP(Grades!CQ12,KeySkills,2,FALSE)))</f>
        <v/>
      </c>
      <c r="CR12" s="9" t="str">
        <f>IF(Grades!CR12="","",(VLOOKUP(Grades!CR12,KeySkills,2,FALSE)))</f>
        <v/>
      </c>
      <c r="CS12" s="13" t="str">
        <f>IF(Grades!CS12="","",(VLOOKUP(Grades!CS12,BTECOCRNatCert,2,FALSE)))</f>
        <v/>
      </c>
      <c r="CT12" s="13" t="str">
        <f>IF(Grades!CT12="","",(VLOOKUP(Grades!CT12,BTECOCRNatCert,2,FALSE)))</f>
        <v/>
      </c>
      <c r="CU12" s="13" t="str">
        <f>IF(Grades!CU12="","",(VLOOKUP(Grades!CU12,BTECOCRNatCert,2,FALSE)))</f>
        <v/>
      </c>
      <c r="CV12" s="13" t="str">
        <f>IF(Grades!CV12="","",(VLOOKUP(Grades!CV12,BTECOCRNatCert,2,FALSE)))</f>
        <v/>
      </c>
      <c r="CW12" s="13" t="str">
        <f>IF(Grades!CW12="","",(VLOOKUP(Grades!CW12,BTECOCRNatCert,2,FALSE)))</f>
        <v/>
      </c>
      <c r="CX12" s="13" t="str">
        <f>IF(Grades!CX12="","",(VLOOKUP(Grades!CX12,BTECOCRNatCert,2,FALSE)))</f>
        <v/>
      </c>
      <c r="CY12" s="13" t="str">
        <f>IF(Grades!CY12="","",(VLOOKUP(Grades!CY12,BTECOCRNatCert,2,FALSE)))</f>
        <v/>
      </c>
      <c r="CZ12" s="15" t="str">
        <f>IF(Grades!CZ12="","",(VLOOKUP(Grades!CZ12,BTECNatDip,2,FALSE)))</f>
        <v/>
      </c>
      <c r="DA12" s="15" t="str">
        <f>IF(Grades!DA12="","",(VLOOKUP(Grades!DA12,BTECNatDip,2,FALSE)))</f>
        <v/>
      </c>
      <c r="DB12" s="15" t="str">
        <f>IF(Grades!DB12="","",(VLOOKUP(Grades!DB12,BTECNatDip,2,FALSE)))</f>
        <v/>
      </c>
      <c r="DC12" s="21" t="str">
        <f>IF(Grades!DC12="","",(VLOOKUP(Grades!DC12,OCRNatDip,2,FALSE)))</f>
        <v/>
      </c>
      <c r="DD12" s="21" t="str">
        <f>IF(Grades!DD12="","",(VLOOKUP(Grades!DD12,OCRNatDip,2,FALSE)))</f>
        <v/>
      </c>
      <c r="DE12" s="21" t="str">
        <f>IF(Grades!DE12="","",(VLOOKUP(Grades!DE12,OCRNatDip,2,FALSE)))</f>
        <v/>
      </c>
      <c r="DF12" s="37" t="str">
        <f>IF(Grades!DF12="","",(VLOOKUP(Grades!DF12,BTECExtDip,2,FALSE)))</f>
        <v/>
      </c>
      <c r="DG12" s="37" t="str">
        <f>IF(Grades!DG12="","",(VLOOKUP(Grades!DG12,BTECExtDip,2,FALSE)))</f>
        <v/>
      </c>
      <c r="DH12" s="37" t="str">
        <f>IF(Grades!DH12="","",(VLOOKUP(Grades!DH12,BTECExtDip,2,FALSE)))</f>
        <v/>
      </c>
      <c r="DI12" s="21" t="str">
        <f>IF(Grades!DI12="","",(VLOOKUP(Grades!DI12,OCRExtDip,2,FALSE)))</f>
        <v/>
      </c>
      <c r="DJ12" s="21" t="str">
        <f>IF(Grades!DJ12="","",(VLOOKUP(Grades!DJ12,OCRExtDip,2,FALSE)))</f>
        <v/>
      </c>
      <c r="DK12" s="21" t="str">
        <f>IF(Grades!DK12="","",(VLOOKUP(Grades!DK12,OCRExtDip,2,FALSE)))</f>
        <v/>
      </c>
      <c r="DL12" s="17" t="str">
        <f>IF(Grades!DL12="","",(VLOOKUP(Grades!DL12,PL,2,FALSE)))</f>
        <v/>
      </c>
      <c r="DM12" s="38" t="str">
        <f>IF(Grades!DM12="","",(VLOOKUP(Grades!DM12,FSM,2,FALSE)))</f>
        <v/>
      </c>
      <c r="DN12" s="38" t="str">
        <f>IF(Grades!DN12="","",(VLOOKUP(Grades!DN12,FSM,2,FALSE)))</f>
        <v/>
      </c>
      <c r="DO12" s="9" t="str">
        <f>IF(Grades!DO12="","",(VLOOKUP(Grades!DO12,AEA,2,FALSE)))</f>
        <v/>
      </c>
      <c r="DP12" s="9" t="str">
        <f>IF(Grades!DP12="","",(VLOOKUP(Grades!DP12,AEA,2,FALSE)))</f>
        <v/>
      </c>
      <c r="DQ12" s="9" t="str">
        <f>IF(Grades!DQ12="","",(VLOOKUP(Grades!DQ12,AEA,2,FALSE)))</f>
        <v/>
      </c>
      <c r="DR12" s="62" t="str">
        <f>IF(Grades!DR12="","",(VLOOKUP(Grades!DR12,AllDip?,2,FALSE)))</f>
        <v/>
      </c>
      <c r="DT12" s="1">
        <f t="shared" si="14"/>
        <v>0</v>
      </c>
      <c r="DU12" s="1">
        <f t="shared" si="0"/>
        <v>0</v>
      </c>
      <c r="DV12" s="1">
        <f t="shared" si="1"/>
        <v>0</v>
      </c>
      <c r="DW12" s="1">
        <f t="shared" si="2"/>
        <v>0</v>
      </c>
      <c r="DX12" s="1">
        <f t="shared" si="3"/>
        <v>0</v>
      </c>
      <c r="DY12" s="172">
        <f t="shared" si="4"/>
        <v>0</v>
      </c>
      <c r="DZ12" s="1">
        <f t="shared" si="5"/>
        <v>0</v>
      </c>
      <c r="EA12" s="1">
        <f t="shared" si="6"/>
        <v>0</v>
      </c>
      <c r="EB12" s="1">
        <f t="shared" si="7"/>
        <v>0</v>
      </c>
      <c r="EC12" s="1">
        <f t="shared" si="8"/>
        <v>0</v>
      </c>
      <c r="ED12" s="1">
        <f t="shared" si="9"/>
        <v>0</v>
      </c>
      <c r="EE12" s="1">
        <f t="shared" si="10"/>
        <v>0</v>
      </c>
      <c r="EF12" s="1">
        <f t="shared" si="11"/>
        <v>0</v>
      </c>
      <c r="EG12" s="1">
        <f t="shared" si="12"/>
        <v>0</v>
      </c>
      <c r="EH12" s="1">
        <f t="shared" si="15"/>
        <v>0</v>
      </c>
      <c r="EI12" s="1">
        <f t="shared" si="16"/>
        <v>0</v>
      </c>
      <c r="EJ12" s="1">
        <f t="shared" si="17"/>
        <v>0</v>
      </c>
      <c r="EK12" s="1">
        <f t="shared" si="22"/>
        <v>0</v>
      </c>
      <c r="EL12" s="1">
        <f t="shared" si="18"/>
        <v>0</v>
      </c>
      <c r="EM12" s="1" t="e">
        <f t="shared" si="19"/>
        <v>#DIV/0!</v>
      </c>
      <c r="EN12" s="1" t="e">
        <f t="shared" si="20"/>
        <v>#DIV/0!</v>
      </c>
      <c r="EO12" s="1" t="e">
        <f t="shared" si="21"/>
        <v>#DIV/0!</v>
      </c>
    </row>
    <row r="13" spans="1:145" ht="11.25" x14ac:dyDescent="0.2">
      <c r="A13" s="92"/>
      <c r="B13" s="92"/>
      <c r="C13" s="92"/>
      <c r="D13" s="92"/>
      <c r="E13" s="3" t="str">
        <f>IF(Grades!E13="","",(VLOOKUP(Grades!E13,ALevels,2,FALSE)))</f>
        <v/>
      </c>
      <c r="F13" s="3" t="str">
        <f>IF(Grades!F13="","",(VLOOKUP(Grades!F13,ALevels,2,FALSE)))</f>
        <v/>
      </c>
      <c r="G13" s="3" t="str">
        <f>IF(Grades!G13="","",(VLOOKUP(Grades!G13,ALevels,2,FALSE)))</f>
        <v/>
      </c>
      <c r="H13" s="3" t="str">
        <f>IF(Grades!H13="","",(VLOOKUP(Grades!H13,ALevels,2,FALSE)))</f>
        <v/>
      </c>
      <c r="I13" s="3" t="str">
        <f>IF(Grades!I13="","",(VLOOKUP(Grades!I13,ALevels,2,FALSE)))</f>
        <v/>
      </c>
      <c r="J13" s="3" t="str">
        <f>IF(Grades!J13="","",(VLOOKUP(Grades!J13,ALevels,2,FALSE)))</f>
        <v/>
      </c>
      <c r="K13" s="3" t="str">
        <f>IF(Grades!K13="","",(VLOOKUP(Grades!K13,ALevels,2,FALSE)))</f>
        <v/>
      </c>
      <c r="L13" s="3" t="str">
        <f>IF(Grades!L13="","",(VLOOKUP(Grades!L13,ALevels,2,FALSE)))</f>
        <v/>
      </c>
      <c r="M13" s="3" t="str">
        <f>IF(Grades!M13="","",(VLOOKUP(Grades!M13,ALevels,2,FALSE)))</f>
        <v/>
      </c>
      <c r="N13" s="3" t="str">
        <f>IF(Grades!N13="","",(VLOOKUP(Grades!N13,ALevels,2,FALSE)))</f>
        <v/>
      </c>
      <c r="O13" s="3" t="str">
        <f>IF(Grades!O13="","",(VLOOKUP(Grades!O13,ALevels,2,FALSE)))</f>
        <v/>
      </c>
      <c r="P13" s="3" t="str">
        <f>IF(Grades!P13="","",(VLOOKUP(Grades!P13,ALevels,2,FALSE)))</f>
        <v/>
      </c>
      <c r="Q13" s="3" t="str">
        <f>IF(Grades!Q13="","",(VLOOKUP(Grades!Q13,ALevels,2,FALSE)))</f>
        <v/>
      </c>
      <c r="R13" s="3" t="str">
        <f>IF(Grades!R13="","",(VLOOKUP(Grades!R13,ALevels,2,FALSE)))</f>
        <v/>
      </c>
      <c r="S13" s="3" t="str">
        <f>IF(Grades!S13="","",(VLOOKUP(Grades!S13,ALevels,2,FALSE)))</f>
        <v/>
      </c>
      <c r="T13" s="3" t="str">
        <f>IF(Grades!T13="","",(VLOOKUP(Grades!T13,ALevels,2,FALSE)))</f>
        <v/>
      </c>
      <c r="U13" s="3" t="str">
        <f>IF(Grades!U13="","",(VLOOKUP(Grades!U13,ALevels,2,FALSE)))</f>
        <v/>
      </c>
      <c r="V13" s="3" t="str">
        <f>IF(Grades!V13="","",(VLOOKUP(Grades!V13,ALevels,2,FALSE)))</f>
        <v/>
      </c>
      <c r="W13" s="3" t="str">
        <f>IF(Grades!W13="","",(VLOOKUP(Grades!W13,ALevels,2,FALSE)))</f>
        <v/>
      </c>
      <c r="X13" s="3" t="str">
        <f>IF(Grades!X13="","",(VLOOKUP(Grades!X13,ALevels,2,FALSE)))</f>
        <v/>
      </c>
      <c r="Y13" s="3" t="str">
        <f>IF(Grades!Y13="","",(VLOOKUP(Grades!Y13,ALevels,2,FALSE)))</f>
        <v/>
      </c>
      <c r="Z13" s="3" t="str">
        <f>IF(Grades!Z13="","",(VLOOKUP(Grades!Z13,ALevels,2,FALSE)))</f>
        <v/>
      </c>
      <c r="AA13" s="3" t="str">
        <f>IF(Grades!AA13="","",(VLOOKUP(Grades!AA13,ALevels,2,FALSE)))</f>
        <v/>
      </c>
      <c r="AB13" s="3" t="str">
        <f>IF(Grades!AB13="","",(VLOOKUP(Grades!AB13,ALevels,2,FALSE)))</f>
        <v/>
      </c>
      <c r="AC13" s="3" t="str">
        <f>IF(Grades!AC13="","",(VLOOKUP(Grades!AC13,ALevels,2,FALSE)))</f>
        <v/>
      </c>
      <c r="AD13" s="3" t="str">
        <f>IF(Grades!AD13="","",(VLOOKUP(Grades!AD13,ALevels,2,FALSE)))</f>
        <v/>
      </c>
      <c r="AE13" s="3" t="str">
        <f>IF(Grades!AE13="","",(VLOOKUP(Grades!AE13,ALevels,2,FALSE)))</f>
        <v/>
      </c>
      <c r="AF13" s="3" t="str">
        <f>IF(Grades!AF13="","",(VLOOKUP(Grades!AF13,ALevels,2,FALSE)))</f>
        <v/>
      </c>
      <c r="AG13" s="3" t="str">
        <f>IF(Grades!AG13="","",(VLOOKUP(Grades!AG13,ALevels,2,FALSE)))</f>
        <v/>
      </c>
      <c r="AH13" s="3" t="str">
        <f>IF(Grades!AH13="","",(VLOOKUP(Grades!AH13,ALevels,2,FALSE)))</f>
        <v/>
      </c>
      <c r="AI13" s="3" t="str">
        <f>IF(Grades!AI13="","",(VLOOKUP(Grades!AI13,ALevels,2,FALSE)))</f>
        <v/>
      </c>
      <c r="AJ13" s="3" t="str">
        <f>IF(Grades!AJ13="","",(VLOOKUP(Grades!AJ13,ALevels,2,FALSE)))</f>
        <v/>
      </c>
      <c r="AK13" s="3" t="str">
        <f>IF(Grades!AK13="","",(VLOOKUP(Grades!AK13,ALevels,2,FALSE)))</f>
        <v/>
      </c>
      <c r="AL13" s="3" t="str">
        <f>IF(Grades!AL13="","",(VLOOKUP(Grades!AL13,ALevels,2,FALSE)))</f>
        <v/>
      </c>
      <c r="AM13" s="3" t="str">
        <f>IF(Grades!AM13="","",(VLOOKUP(Grades!AM13,ALevels,2,FALSE)))</f>
        <v/>
      </c>
      <c r="AN13" s="3" t="str">
        <f>IF(Grades!AN13="","",(VLOOKUP(Grades!AN13,ALevels,2,FALSE)))</f>
        <v/>
      </c>
      <c r="AO13" s="3" t="str">
        <f>IF(Grades!AO13="","",(VLOOKUP(Grades!AO13,ALevels,2,FALSE)))</f>
        <v/>
      </c>
      <c r="AP13" s="3" t="str">
        <f>IF(Grades!AP13="","",(VLOOKUP(Grades!AP13,ALevels,2,FALSE)))</f>
        <v/>
      </c>
      <c r="AQ13" s="3" t="str">
        <f>IF(Grades!AQ13="","",(VLOOKUP(Grades!AQ13,ALevels,2,FALSE)))</f>
        <v/>
      </c>
      <c r="AR13" s="3" t="str">
        <f>IF(Grades!AR13="","",(VLOOKUP(Grades!AR13,ALevels,2,FALSE)))</f>
        <v/>
      </c>
      <c r="AS13" s="3" t="str">
        <f>IF(Grades!AS13="","",(VLOOKUP(Grades!AS13,ALevels,2,FALSE)))</f>
        <v/>
      </c>
      <c r="AT13" s="3" t="str">
        <f>IF(Grades!AT13="","",(VLOOKUP(Grades!AT13,ALevels,2,FALSE)))</f>
        <v/>
      </c>
      <c r="AU13" s="3" t="str">
        <f>IF(Grades!AU13="","",(VLOOKUP(Grades!AU13,ALevels,2,FALSE)))</f>
        <v/>
      </c>
      <c r="AV13" s="3" t="str">
        <f>IF(Grades!AV13="","",(VLOOKUP(Grades!AV13,ALevels,2,FALSE)))</f>
        <v/>
      </c>
      <c r="AW13" s="6" t="str">
        <f>IF(Grades!AW13="","",(VLOOKUP(Grades!AW13,ASLevels,2,FALSE)))</f>
        <v/>
      </c>
      <c r="AX13" s="6" t="str">
        <f>IF(Grades!AX13="","",(VLOOKUP(Grades!AX13,ASLevels,2,FALSE)))</f>
        <v/>
      </c>
      <c r="AY13" s="6" t="str">
        <f>IF(Grades!AY13="","",(VLOOKUP(Grades!AY13,ASLevels,2,FALSE)))</f>
        <v/>
      </c>
      <c r="AZ13" s="6" t="str">
        <f>IF(Grades!AZ13="","",(VLOOKUP(Grades!AZ13,ASLevels,2,FALSE)))</f>
        <v/>
      </c>
      <c r="BA13" s="6" t="str">
        <f>IF(Grades!BA13="","",(VLOOKUP(Grades!BA13,ASLevels,2,FALSE)))</f>
        <v/>
      </c>
      <c r="BB13" s="6" t="str">
        <f>IF(Grades!BB13="","",(VLOOKUP(Grades!BB13,ASLevels,2,FALSE)))</f>
        <v/>
      </c>
      <c r="BC13" s="6" t="str">
        <f>IF(Grades!BC13="","",(VLOOKUP(Grades!BC13,ASLevels,2,FALSE)))</f>
        <v/>
      </c>
      <c r="BD13" s="6" t="str">
        <f>IF(Grades!BD13="","",(VLOOKUP(Grades!BD13,ASLevels,2,FALSE)))</f>
        <v/>
      </c>
      <c r="BE13" s="6" t="str">
        <f>IF(Grades!BE13="","",(VLOOKUP(Grades!BE13,ASLevels,2,FALSE)))</f>
        <v/>
      </c>
      <c r="BF13" s="6" t="str">
        <f>IF(Grades!BF13="","",(VLOOKUP(Grades!BF13,ASLevels,2,FALSE)))</f>
        <v/>
      </c>
      <c r="BG13" s="6" t="str">
        <f>IF(Grades!BG13="","",(VLOOKUP(Grades!BG13,ASLevels,2,FALSE)))</f>
        <v/>
      </c>
      <c r="BH13" s="6" t="str">
        <f>IF(Grades!BH13="","",(VLOOKUP(Grades!BH13,ASLevels,2,FALSE)))</f>
        <v/>
      </c>
      <c r="BI13" s="6" t="str">
        <f>IF(Grades!BI13="","",(VLOOKUP(Grades!BI13,ASLevels,2,FALSE)))</f>
        <v/>
      </c>
      <c r="BJ13" s="6" t="str">
        <f>IF(Grades!BJ13="","",(VLOOKUP(Grades!BJ13,ASLevels,2,FALSE)))</f>
        <v/>
      </c>
      <c r="BK13" s="6" t="str">
        <f>IF(Grades!BK13="","",(VLOOKUP(Grades!BK13,ASLevels,2,FALSE)))</f>
        <v/>
      </c>
      <c r="BL13" s="6" t="str">
        <f>IF(Grades!BL13="","",(VLOOKUP(Grades!BL13,ASLevels,2,FALSE)))</f>
        <v/>
      </c>
      <c r="BM13" s="6" t="str">
        <f>IF(Grades!BM13="","",(VLOOKUP(Grades!BM13,ASLevels,2,FALSE)))</f>
        <v/>
      </c>
      <c r="BN13" s="6" t="str">
        <f>IF(Grades!BN13="","",(VLOOKUP(Grades!BN13,ASLevels,2,FALSE)))</f>
        <v/>
      </c>
      <c r="BO13" s="6" t="str">
        <f>IF(Grades!BO13="","",(VLOOKUP(Grades!BO13,ASLevels,2,FALSE)))</f>
        <v/>
      </c>
      <c r="BP13" s="6" t="str">
        <f>IF(Grades!BP13="","",(VLOOKUP(Grades!BP13,ASLevels,2,FALSE)))</f>
        <v/>
      </c>
      <c r="BQ13" s="6" t="str">
        <f>IF(Grades!BQ13="","",(VLOOKUP(Grades!BQ13,ASLevels,2,FALSE)))</f>
        <v/>
      </c>
      <c r="BR13" s="6" t="str">
        <f>IF(Grades!BR13="","",(VLOOKUP(Grades!BR13,ASLevels,2,FALSE)))</f>
        <v/>
      </c>
      <c r="BS13" s="6" t="str">
        <f>IF(Grades!BS13="","",(VLOOKUP(Grades!BS13,ASLevels,2,FALSE)))</f>
        <v/>
      </c>
      <c r="BT13" s="6" t="str">
        <f>IF(Grades!BT13="","",(VLOOKUP(Grades!BT13,ASLevels,2,FALSE)))</f>
        <v/>
      </c>
      <c r="BU13" s="6" t="str">
        <f>IF(Grades!BU13="","",(VLOOKUP(Grades!BU13,ASLevels,2,FALSE)))</f>
        <v/>
      </c>
      <c r="BV13" s="6" t="str">
        <f>IF(Grades!BV13="","",(VLOOKUP(Grades!BV13,ASLevels,2,FALSE)))</f>
        <v/>
      </c>
      <c r="BW13" s="6" t="str">
        <f>IF(Grades!BW13="","",(VLOOKUP(Grades!BW13,ASLevels,2,FALSE)))</f>
        <v/>
      </c>
      <c r="BX13" s="6" t="str">
        <f>IF(Grades!BX13="","",(VLOOKUP(Grades!BX13,ASLevels,2,FALSE)))</f>
        <v/>
      </c>
      <c r="BY13" s="6" t="str">
        <f>IF(Grades!BY13="","",(VLOOKUP(Grades!BY13,ASLevels,2,FALSE)))</f>
        <v/>
      </c>
      <c r="BZ13" s="6" t="str">
        <f>IF(Grades!BZ13="","",(VLOOKUP(Grades!BZ13,ASLevels,2,FALSE)))</f>
        <v/>
      </c>
      <c r="CA13" s="6" t="str">
        <f>IF(Grades!CA13="","",(VLOOKUP(Grades!CA13,ASLevels,2,FALSE)))</f>
        <v/>
      </c>
      <c r="CB13" s="6" t="str">
        <f>IF(Grades!CB13="","",(VLOOKUP(Grades!CB13,ASLevels,2,FALSE)))</f>
        <v/>
      </c>
      <c r="CC13" s="6" t="str">
        <f>IF(Grades!CC13="","",(VLOOKUP(Grades!CC13,ASLevels,2,FALSE)))</f>
        <v/>
      </c>
      <c r="CD13" s="6" t="str">
        <f>IF(Grades!CD13="","",(VLOOKUP(Grades!CD13,ASLevels,2,FALSE)))</f>
        <v/>
      </c>
      <c r="CE13" s="6" t="str">
        <f>IF(Grades!CE13="","",(VLOOKUP(Grades!CE13,ASLevels,2,FALSE)))</f>
        <v/>
      </c>
      <c r="CF13" s="6" t="str">
        <f>IF(Grades!CF13="","",(VLOOKUP(Grades!CF13,ASLevels,2,FALSE)))</f>
        <v/>
      </c>
      <c r="CG13" s="6" t="str">
        <f>IF(Grades!CG13="","",(VLOOKUP(Grades!CG13,ASLevels,2,FALSE)))</f>
        <v/>
      </c>
      <c r="CH13" s="6" t="str">
        <f>IF(Grades!CH13="","",(VLOOKUP(Grades!CH13,ASLevels,2,FALSE)))</f>
        <v/>
      </c>
      <c r="CI13" s="6" t="str">
        <f>IF(Grades!CI13="","",(VLOOKUP(Grades!CI13,ASLevels,2,FALSE)))</f>
        <v/>
      </c>
      <c r="CJ13" s="6" t="str">
        <f>IF(Grades!CJ13="","",(VLOOKUP(Grades!CJ13,ASLevels,2,FALSE)))</f>
        <v/>
      </c>
      <c r="CK13" s="6" t="str">
        <f>IF(Grades!CK13="","",(VLOOKUP(Grades!CK13,ASLevels,2,FALSE)))</f>
        <v/>
      </c>
      <c r="CL13" s="6" t="str">
        <f>IF(Grades!CL13="","",(VLOOKUP(Grades!CL13,ASLevels,2,FALSE)))</f>
        <v/>
      </c>
      <c r="CM13" s="6" t="str">
        <f>IF(Grades!CM13="","",(VLOOKUP(Grades!CM13,ASLevels,2,FALSE)))</f>
        <v/>
      </c>
      <c r="CN13" s="6" t="str">
        <f>IF(Grades!CN13="","",(VLOOKUP(Grades!CN13,ASLevels,2,FALSE)))</f>
        <v/>
      </c>
      <c r="CO13" s="39" t="str">
        <f>IF(Grades!CO13="","",(VLOOKUP(Grades!CO13,EP,2,FALSE)))</f>
        <v/>
      </c>
      <c r="CP13" s="9" t="str">
        <f>IF(Grades!CP13="","",(VLOOKUP(Grades!CP13,KeySkills,2,FALSE)))</f>
        <v/>
      </c>
      <c r="CQ13" s="9" t="str">
        <f>IF(Grades!CQ13="","",(VLOOKUP(Grades!CQ13,KeySkills,2,FALSE)))</f>
        <v/>
      </c>
      <c r="CR13" s="9" t="str">
        <f>IF(Grades!CR13="","",(VLOOKUP(Grades!CR13,KeySkills,2,FALSE)))</f>
        <v/>
      </c>
      <c r="CS13" s="13" t="str">
        <f>IF(Grades!CS13="","",(VLOOKUP(Grades!CS13,BTECOCRNatCert,2,FALSE)))</f>
        <v/>
      </c>
      <c r="CT13" s="13" t="str">
        <f>IF(Grades!CT13="","",(VLOOKUP(Grades!CT13,BTECOCRNatCert,2,FALSE)))</f>
        <v/>
      </c>
      <c r="CU13" s="13" t="str">
        <f>IF(Grades!CU13="","",(VLOOKUP(Grades!CU13,BTECOCRNatCert,2,FALSE)))</f>
        <v/>
      </c>
      <c r="CV13" s="13" t="str">
        <f>IF(Grades!CV13="","",(VLOOKUP(Grades!CV13,BTECOCRNatCert,2,FALSE)))</f>
        <v/>
      </c>
      <c r="CW13" s="13" t="str">
        <f>IF(Grades!CW13="","",(VLOOKUP(Grades!CW13,BTECOCRNatCert,2,FALSE)))</f>
        <v/>
      </c>
      <c r="CX13" s="13" t="str">
        <f>IF(Grades!CX13="","",(VLOOKUP(Grades!CX13,BTECOCRNatCert,2,FALSE)))</f>
        <v/>
      </c>
      <c r="CY13" s="13" t="str">
        <f>IF(Grades!CY13="","",(VLOOKUP(Grades!CY13,BTECOCRNatCert,2,FALSE)))</f>
        <v/>
      </c>
      <c r="CZ13" s="15" t="str">
        <f>IF(Grades!CZ13="","",(VLOOKUP(Grades!CZ13,BTECNatDip,2,FALSE)))</f>
        <v/>
      </c>
      <c r="DA13" s="15" t="str">
        <f>IF(Grades!DA13="","",(VLOOKUP(Grades!DA13,BTECNatDip,2,FALSE)))</f>
        <v/>
      </c>
      <c r="DB13" s="15" t="str">
        <f>IF(Grades!DB13="","",(VLOOKUP(Grades!DB13,BTECNatDip,2,FALSE)))</f>
        <v/>
      </c>
      <c r="DC13" s="21" t="str">
        <f>IF(Grades!DC13="","",(VLOOKUP(Grades!DC13,OCRNatDip,2,FALSE)))</f>
        <v/>
      </c>
      <c r="DD13" s="21" t="str">
        <f>IF(Grades!DD13="","",(VLOOKUP(Grades!DD13,OCRNatDip,2,FALSE)))</f>
        <v/>
      </c>
      <c r="DE13" s="21" t="str">
        <f>IF(Grades!DE13="","",(VLOOKUP(Grades!DE13,OCRNatDip,2,FALSE)))</f>
        <v/>
      </c>
      <c r="DF13" s="37" t="str">
        <f>IF(Grades!DF13="","",(VLOOKUP(Grades!DF13,BTECExtDip,2,FALSE)))</f>
        <v/>
      </c>
      <c r="DG13" s="37" t="str">
        <f>IF(Grades!DG13="","",(VLOOKUP(Grades!DG13,BTECExtDip,2,FALSE)))</f>
        <v/>
      </c>
      <c r="DH13" s="37" t="str">
        <f>IF(Grades!DH13="","",(VLOOKUP(Grades!DH13,BTECExtDip,2,FALSE)))</f>
        <v/>
      </c>
      <c r="DI13" s="21" t="str">
        <f>IF(Grades!DI13="","",(VLOOKUP(Grades!DI13,OCRExtDip,2,FALSE)))</f>
        <v/>
      </c>
      <c r="DJ13" s="21" t="str">
        <f>IF(Grades!DJ13="","",(VLOOKUP(Grades!DJ13,OCRExtDip,2,FALSE)))</f>
        <v/>
      </c>
      <c r="DK13" s="21" t="str">
        <f>IF(Grades!DK13="","",(VLOOKUP(Grades!DK13,OCRExtDip,2,FALSE)))</f>
        <v/>
      </c>
      <c r="DL13" s="17" t="str">
        <f>IF(Grades!DL13="","",(VLOOKUP(Grades!DL13,PL,2,FALSE)))</f>
        <v/>
      </c>
      <c r="DM13" s="38" t="str">
        <f>IF(Grades!DM13="","",(VLOOKUP(Grades!DM13,FSM,2,FALSE)))</f>
        <v/>
      </c>
      <c r="DN13" s="38" t="str">
        <f>IF(Grades!DN13="","",(VLOOKUP(Grades!DN13,FSM,2,FALSE)))</f>
        <v/>
      </c>
      <c r="DO13" s="9" t="str">
        <f>IF(Grades!DO13="","",(VLOOKUP(Grades!DO13,AEA,2,FALSE)))</f>
        <v/>
      </c>
      <c r="DP13" s="9" t="str">
        <f>IF(Grades!DP13="","",(VLOOKUP(Grades!DP13,AEA,2,FALSE)))</f>
        <v/>
      </c>
      <c r="DQ13" s="9" t="str">
        <f>IF(Grades!DQ13="","",(VLOOKUP(Grades!DQ13,AEA,2,FALSE)))</f>
        <v/>
      </c>
      <c r="DR13" s="62" t="str">
        <f>IF(Grades!DR13="","",(VLOOKUP(Grades!DR13,AllDip?,2,FALSE)))</f>
        <v/>
      </c>
      <c r="DT13" s="1">
        <f t="shared" si="14"/>
        <v>0</v>
      </c>
      <c r="DU13" s="1">
        <f t="shared" si="0"/>
        <v>0</v>
      </c>
      <c r="DV13" s="1">
        <f t="shared" si="1"/>
        <v>0</v>
      </c>
      <c r="DW13" s="1">
        <f t="shared" si="2"/>
        <v>0</v>
      </c>
      <c r="DX13" s="1">
        <f t="shared" si="3"/>
        <v>0</v>
      </c>
      <c r="DY13" s="172">
        <f t="shared" si="4"/>
        <v>0</v>
      </c>
      <c r="DZ13" s="1">
        <f t="shared" si="5"/>
        <v>0</v>
      </c>
      <c r="EA13" s="1">
        <f t="shared" si="6"/>
        <v>0</v>
      </c>
      <c r="EB13" s="1">
        <f t="shared" si="7"/>
        <v>0</v>
      </c>
      <c r="EC13" s="1">
        <f t="shared" si="8"/>
        <v>0</v>
      </c>
      <c r="ED13" s="1">
        <f t="shared" si="9"/>
        <v>0</v>
      </c>
      <c r="EE13" s="1">
        <f t="shared" si="10"/>
        <v>0</v>
      </c>
      <c r="EF13" s="1">
        <f t="shared" si="11"/>
        <v>0</v>
      </c>
      <c r="EG13" s="1">
        <f t="shared" si="12"/>
        <v>0</v>
      </c>
      <c r="EH13" s="1">
        <f t="shared" si="15"/>
        <v>0</v>
      </c>
      <c r="EI13" s="1">
        <f t="shared" si="16"/>
        <v>0</v>
      </c>
      <c r="EJ13" s="1">
        <f t="shared" si="17"/>
        <v>0</v>
      </c>
      <c r="EK13" s="1">
        <f t="shared" si="22"/>
        <v>0</v>
      </c>
      <c r="EL13" s="1">
        <f t="shared" si="18"/>
        <v>0</v>
      </c>
      <c r="EM13" s="1" t="e">
        <f t="shared" si="19"/>
        <v>#DIV/0!</v>
      </c>
      <c r="EN13" s="1" t="e">
        <f t="shared" si="20"/>
        <v>#DIV/0!</v>
      </c>
      <c r="EO13" s="1" t="e">
        <f t="shared" si="21"/>
        <v>#DIV/0!</v>
      </c>
    </row>
    <row r="14" spans="1:145" ht="11.25" x14ac:dyDescent="0.2">
      <c r="A14" s="92"/>
      <c r="B14" s="92"/>
      <c r="C14" s="92"/>
      <c r="D14" s="92"/>
      <c r="E14" s="3" t="str">
        <f>IF(Grades!E14="","",(VLOOKUP(Grades!E14,ALevels,2,FALSE)))</f>
        <v/>
      </c>
      <c r="F14" s="3" t="str">
        <f>IF(Grades!F14="","",(VLOOKUP(Grades!F14,ALevels,2,FALSE)))</f>
        <v/>
      </c>
      <c r="G14" s="3" t="str">
        <f>IF(Grades!G14="","",(VLOOKUP(Grades!G14,ALevels,2,FALSE)))</f>
        <v/>
      </c>
      <c r="H14" s="3" t="str">
        <f>IF(Grades!H14="","",(VLOOKUP(Grades!H14,ALevels,2,FALSE)))</f>
        <v/>
      </c>
      <c r="I14" s="3" t="str">
        <f>IF(Grades!I14="","",(VLOOKUP(Grades!I14,ALevels,2,FALSE)))</f>
        <v/>
      </c>
      <c r="J14" s="3" t="str">
        <f>IF(Grades!J14="","",(VLOOKUP(Grades!J14,ALevels,2,FALSE)))</f>
        <v/>
      </c>
      <c r="K14" s="3" t="str">
        <f>IF(Grades!K14="","",(VLOOKUP(Grades!K14,ALevels,2,FALSE)))</f>
        <v/>
      </c>
      <c r="L14" s="3" t="str">
        <f>IF(Grades!L14="","",(VLOOKUP(Grades!L14,ALevels,2,FALSE)))</f>
        <v/>
      </c>
      <c r="M14" s="3" t="str">
        <f>IF(Grades!M14="","",(VLOOKUP(Grades!M14,ALevels,2,FALSE)))</f>
        <v/>
      </c>
      <c r="N14" s="3" t="str">
        <f>IF(Grades!N14="","",(VLOOKUP(Grades!N14,ALevels,2,FALSE)))</f>
        <v/>
      </c>
      <c r="O14" s="3" t="str">
        <f>IF(Grades!O14="","",(VLOOKUP(Grades!O14,ALevels,2,FALSE)))</f>
        <v/>
      </c>
      <c r="P14" s="3" t="str">
        <f>IF(Grades!P14="","",(VLOOKUP(Grades!P14,ALevels,2,FALSE)))</f>
        <v/>
      </c>
      <c r="Q14" s="3" t="str">
        <f>IF(Grades!Q14="","",(VLOOKUP(Grades!Q14,ALevels,2,FALSE)))</f>
        <v/>
      </c>
      <c r="R14" s="3" t="str">
        <f>IF(Grades!R14="","",(VLOOKUP(Grades!R14,ALevels,2,FALSE)))</f>
        <v/>
      </c>
      <c r="S14" s="3" t="str">
        <f>IF(Grades!S14="","",(VLOOKUP(Grades!S14,ALevels,2,FALSE)))</f>
        <v/>
      </c>
      <c r="T14" s="3" t="str">
        <f>IF(Grades!T14="","",(VLOOKUP(Grades!T14,ALevels,2,FALSE)))</f>
        <v/>
      </c>
      <c r="U14" s="3" t="str">
        <f>IF(Grades!U14="","",(VLOOKUP(Grades!U14,ALevels,2,FALSE)))</f>
        <v/>
      </c>
      <c r="V14" s="3" t="str">
        <f>IF(Grades!V14="","",(VLOOKUP(Grades!V14,ALevels,2,FALSE)))</f>
        <v/>
      </c>
      <c r="W14" s="3" t="str">
        <f>IF(Grades!W14="","",(VLOOKUP(Grades!W14,ALevels,2,FALSE)))</f>
        <v/>
      </c>
      <c r="X14" s="3" t="str">
        <f>IF(Grades!X14="","",(VLOOKUP(Grades!X14,ALevels,2,FALSE)))</f>
        <v/>
      </c>
      <c r="Y14" s="3" t="str">
        <f>IF(Grades!Y14="","",(VLOOKUP(Grades!Y14,ALevels,2,FALSE)))</f>
        <v/>
      </c>
      <c r="Z14" s="3" t="str">
        <f>IF(Grades!Z14="","",(VLOOKUP(Grades!Z14,ALevels,2,FALSE)))</f>
        <v/>
      </c>
      <c r="AA14" s="3" t="str">
        <f>IF(Grades!AA14="","",(VLOOKUP(Grades!AA14,ALevels,2,FALSE)))</f>
        <v/>
      </c>
      <c r="AB14" s="3" t="str">
        <f>IF(Grades!AB14="","",(VLOOKUP(Grades!AB14,ALevels,2,FALSE)))</f>
        <v/>
      </c>
      <c r="AC14" s="3" t="str">
        <f>IF(Grades!AC14="","",(VLOOKUP(Grades!AC14,ALevels,2,FALSE)))</f>
        <v/>
      </c>
      <c r="AD14" s="3" t="str">
        <f>IF(Grades!AD14="","",(VLOOKUP(Grades!AD14,ALevels,2,FALSE)))</f>
        <v/>
      </c>
      <c r="AE14" s="3" t="str">
        <f>IF(Grades!AE14="","",(VLOOKUP(Grades!AE14,ALevels,2,FALSE)))</f>
        <v/>
      </c>
      <c r="AF14" s="3" t="str">
        <f>IF(Grades!AF14="","",(VLOOKUP(Grades!AF14,ALevels,2,FALSE)))</f>
        <v/>
      </c>
      <c r="AG14" s="3" t="str">
        <f>IF(Grades!AG14="","",(VLOOKUP(Grades!AG14,ALevels,2,FALSE)))</f>
        <v/>
      </c>
      <c r="AH14" s="3" t="str">
        <f>IF(Grades!AH14="","",(VLOOKUP(Grades!AH14,ALevels,2,FALSE)))</f>
        <v/>
      </c>
      <c r="AI14" s="3" t="str">
        <f>IF(Grades!AI14="","",(VLOOKUP(Grades!AI14,ALevels,2,FALSE)))</f>
        <v/>
      </c>
      <c r="AJ14" s="3" t="str">
        <f>IF(Grades!AJ14="","",(VLOOKUP(Grades!AJ14,ALevels,2,FALSE)))</f>
        <v/>
      </c>
      <c r="AK14" s="3" t="str">
        <f>IF(Grades!AK14="","",(VLOOKUP(Grades!AK14,ALevels,2,FALSE)))</f>
        <v/>
      </c>
      <c r="AL14" s="3" t="str">
        <f>IF(Grades!AL14="","",(VLOOKUP(Grades!AL14,ALevels,2,FALSE)))</f>
        <v/>
      </c>
      <c r="AM14" s="3" t="str">
        <f>IF(Grades!AM14="","",(VLOOKUP(Grades!AM14,ALevels,2,FALSE)))</f>
        <v/>
      </c>
      <c r="AN14" s="3" t="str">
        <f>IF(Grades!AN14="","",(VLOOKUP(Grades!AN14,ALevels,2,FALSE)))</f>
        <v/>
      </c>
      <c r="AO14" s="3" t="str">
        <f>IF(Grades!AO14="","",(VLOOKUP(Grades!AO14,ALevels,2,FALSE)))</f>
        <v/>
      </c>
      <c r="AP14" s="3" t="str">
        <f>IF(Grades!AP14="","",(VLOOKUP(Grades!AP14,ALevels,2,FALSE)))</f>
        <v/>
      </c>
      <c r="AQ14" s="3" t="str">
        <f>IF(Grades!AQ14="","",(VLOOKUP(Grades!AQ14,ALevels,2,FALSE)))</f>
        <v/>
      </c>
      <c r="AR14" s="3" t="str">
        <f>IF(Grades!AR14="","",(VLOOKUP(Grades!AR14,ALevels,2,FALSE)))</f>
        <v/>
      </c>
      <c r="AS14" s="3" t="str">
        <f>IF(Grades!AS14="","",(VLOOKUP(Grades!AS14,ALevels,2,FALSE)))</f>
        <v/>
      </c>
      <c r="AT14" s="3" t="str">
        <f>IF(Grades!AT14="","",(VLOOKUP(Grades!AT14,ALevels,2,FALSE)))</f>
        <v/>
      </c>
      <c r="AU14" s="3" t="str">
        <f>IF(Grades!AU14="","",(VLOOKUP(Grades!AU14,ALevels,2,FALSE)))</f>
        <v/>
      </c>
      <c r="AV14" s="3" t="str">
        <f>IF(Grades!AV14="","",(VLOOKUP(Grades!AV14,ALevels,2,FALSE)))</f>
        <v/>
      </c>
      <c r="AW14" s="6" t="str">
        <f>IF(Grades!AW14="","",(VLOOKUP(Grades!AW14,ASLevels,2,FALSE)))</f>
        <v/>
      </c>
      <c r="AX14" s="6" t="str">
        <f>IF(Grades!AX14="","",(VLOOKUP(Grades!AX14,ASLevels,2,FALSE)))</f>
        <v/>
      </c>
      <c r="AY14" s="6" t="str">
        <f>IF(Grades!AY14="","",(VLOOKUP(Grades!AY14,ASLevels,2,FALSE)))</f>
        <v/>
      </c>
      <c r="AZ14" s="6" t="str">
        <f>IF(Grades!AZ14="","",(VLOOKUP(Grades!AZ14,ASLevels,2,FALSE)))</f>
        <v/>
      </c>
      <c r="BA14" s="6" t="str">
        <f>IF(Grades!BA14="","",(VLOOKUP(Grades!BA14,ASLevels,2,FALSE)))</f>
        <v/>
      </c>
      <c r="BB14" s="6" t="str">
        <f>IF(Grades!BB14="","",(VLOOKUP(Grades!BB14,ASLevels,2,FALSE)))</f>
        <v/>
      </c>
      <c r="BC14" s="6" t="str">
        <f>IF(Grades!BC14="","",(VLOOKUP(Grades!BC14,ASLevels,2,FALSE)))</f>
        <v/>
      </c>
      <c r="BD14" s="6" t="str">
        <f>IF(Grades!BD14="","",(VLOOKUP(Grades!BD14,ASLevels,2,FALSE)))</f>
        <v/>
      </c>
      <c r="BE14" s="6" t="str">
        <f>IF(Grades!BE14="","",(VLOOKUP(Grades!BE14,ASLevels,2,FALSE)))</f>
        <v/>
      </c>
      <c r="BF14" s="6" t="str">
        <f>IF(Grades!BF14="","",(VLOOKUP(Grades!BF14,ASLevels,2,FALSE)))</f>
        <v/>
      </c>
      <c r="BG14" s="6" t="str">
        <f>IF(Grades!BG14="","",(VLOOKUP(Grades!BG14,ASLevels,2,FALSE)))</f>
        <v/>
      </c>
      <c r="BH14" s="6" t="str">
        <f>IF(Grades!BH14="","",(VLOOKUP(Grades!BH14,ASLevels,2,FALSE)))</f>
        <v/>
      </c>
      <c r="BI14" s="6" t="str">
        <f>IF(Grades!BI14="","",(VLOOKUP(Grades!BI14,ASLevels,2,FALSE)))</f>
        <v/>
      </c>
      <c r="BJ14" s="6" t="str">
        <f>IF(Grades!BJ14="","",(VLOOKUP(Grades!BJ14,ASLevels,2,FALSE)))</f>
        <v/>
      </c>
      <c r="BK14" s="6" t="str">
        <f>IF(Grades!BK14="","",(VLOOKUP(Grades!BK14,ASLevels,2,FALSE)))</f>
        <v/>
      </c>
      <c r="BL14" s="6" t="str">
        <f>IF(Grades!BL14="","",(VLOOKUP(Grades!BL14,ASLevels,2,FALSE)))</f>
        <v/>
      </c>
      <c r="BM14" s="6" t="str">
        <f>IF(Grades!BM14="","",(VLOOKUP(Grades!BM14,ASLevels,2,FALSE)))</f>
        <v/>
      </c>
      <c r="BN14" s="6" t="str">
        <f>IF(Grades!BN14="","",(VLOOKUP(Grades!BN14,ASLevels,2,FALSE)))</f>
        <v/>
      </c>
      <c r="BO14" s="6" t="str">
        <f>IF(Grades!BO14="","",(VLOOKUP(Grades!BO14,ASLevels,2,FALSE)))</f>
        <v/>
      </c>
      <c r="BP14" s="6" t="str">
        <f>IF(Grades!BP14="","",(VLOOKUP(Grades!BP14,ASLevels,2,FALSE)))</f>
        <v/>
      </c>
      <c r="BQ14" s="6" t="str">
        <f>IF(Grades!BQ14="","",(VLOOKUP(Grades!BQ14,ASLevels,2,FALSE)))</f>
        <v/>
      </c>
      <c r="BR14" s="6" t="str">
        <f>IF(Grades!BR14="","",(VLOOKUP(Grades!BR14,ASLevels,2,FALSE)))</f>
        <v/>
      </c>
      <c r="BS14" s="6" t="str">
        <f>IF(Grades!BS14="","",(VLOOKUP(Grades!BS14,ASLevels,2,FALSE)))</f>
        <v/>
      </c>
      <c r="BT14" s="6" t="str">
        <f>IF(Grades!BT14="","",(VLOOKUP(Grades!BT14,ASLevels,2,FALSE)))</f>
        <v/>
      </c>
      <c r="BU14" s="6" t="str">
        <f>IF(Grades!BU14="","",(VLOOKUP(Grades!BU14,ASLevels,2,FALSE)))</f>
        <v/>
      </c>
      <c r="BV14" s="6" t="str">
        <f>IF(Grades!BV14="","",(VLOOKUP(Grades!BV14,ASLevels,2,FALSE)))</f>
        <v/>
      </c>
      <c r="BW14" s="6" t="str">
        <f>IF(Grades!BW14="","",(VLOOKUP(Grades!BW14,ASLevels,2,FALSE)))</f>
        <v/>
      </c>
      <c r="BX14" s="6" t="str">
        <f>IF(Grades!BX14="","",(VLOOKUP(Grades!BX14,ASLevels,2,FALSE)))</f>
        <v/>
      </c>
      <c r="BY14" s="6" t="str">
        <f>IF(Grades!BY14="","",(VLOOKUP(Grades!BY14,ASLevels,2,FALSE)))</f>
        <v/>
      </c>
      <c r="BZ14" s="6" t="str">
        <f>IF(Grades!BZ14="","",(VLOOKUP(Grades!BZ14,ASLevels,2,FALSE)))</f>
        <v/>
      </c>
      <c r="CA14" s="6" t="str">
        <f>IF(Grades!CA14="","",(VLOOKUP(Grades!CA14,ASLevels,2,FALSE)))</f>
        <v/>
      </c>
      <c r="CB14" s="6" t="str">
        <f>IF(Grades!CB14="","",(VLOOKUP(Grades!CB14,ASLevels,2,FALSE)))</f>
        <v/>
      </c>
      <c r="CC14" s="6" t="str">
        <f>IF(Grades!CC14="","",(VLOOKUP(Grades!CC14,ASLevels,2,FALSE)))</f>
        <v/>
      </c>
      <c r="CD14" s="6" t="str">
        <f>IF(Grades!CD14="","",(VLOOKUP(Grades!CD14,ASLevels,2,FALSE)))</f>
        <v/>
      </c>
      <c r="CE14" s="6" t="str">
        <f>IF(Grades!CE14="","",(VLOOKUP(Grades!CE14,ASLevels,2,FALSE)))</f>
        <v/>
      </c>
      <c r="CF14" s="6" t="str">
        <f>IF(Grades!CF14="","",(VLOOKUP(Grades!CF14,ASLevels,2,FALSE)))</f>
        <v/>
      </c>
      <c r="CG14" s="6" t="str">
        <f>IF(Grades!CG14="","",(VLOOKUP(Grades!CG14,ASLevels,2,FALSE)))</f>
        <v/>
      </c>
      <c r="CH14" s="6" t="str">
        <f>IF(Grades!CH14="","",(VLOOKUP(Grades!CH14,ASLevels,2,FALSE)))</f>
        <v/>
      </c>
      <c r="CI14" s="6" t="str">
        <f>IF(Grades!CI14="","",(VLOOKUP(Grades!CI14,ASLevels,2,FALSE)))</f>
        <v/>
      </c>
      <c r="CJ14" s="6" t="str">
        <f>IF(Grades!CJ14="","",(VLOOKUP(Grades!CJ14,ASLevels,2,FALSE)))</f>
        <v/>
      </c>
      <c r="CK14" s="6" t="str">
        <f>IF(Grades!CK14="","",(VLOOKUP(Grades!CK14,ASLevels,2,FALSE)))</f>
        <v/>
      </c>
      <c r="CL14" s="6" t="str">
        <f>IF(Grades!CL14="","",(VLOOKUP(Grades!CL14,ASLevels,2,FALSE)))</f>
        <v/>
      </c>
      <c r="CM14" s="6" t="str">
        <f>IF(Grades!CM14="","",(VLOOKUP(Grades!CM14,ASLevels,2,FALSE)))</f>
        <v/>
      </c>
      <c r="CN14" s="6" t="str">
        <f>IF(Grades!CN14="","",(VLOOKUP(Grades!CN14,ASLevels,2,FALSE)))</f>
        <v/>
      </c>
      <c r="CO14" s="39" t="str">
        <f>IF(Grades!CO14="","",(VLOOKUP(Grades!CO14,EP,2,FALSE)))</f>
        <v/>
      </c>
      <c r="CP14" s="9" t="str">
        <f>IF(Grades!CP14="","",(VLOOKUP(Grades!CP14,KeySkills,2,FALSE)))</f>
        <v/>
      </c>
      <c r="CQ14" s="9" t="str">
        <f>IF(Grades!CQ14="","",(VLOOKUP(Grades!CQ14,KeySkills,2,FALSE)))</f>
        <v/>
      </c>
      <c r="CR14" s="9" t="str">
        <f>IF(Grades!CR14="","",(VLOOKUP(Grades!CR14,KeySkills,2,FALSE)))</f>
        <v/>
      </c>
      <c r="CS14" s="13" t="str">
        <f>IF(Grades!CS14="","",(VLOOKUP(Grades!CS14,BTECOCRNatCert,2,FALSE)))</f>
        <v/>
      </c>
      <c r="CT14" s="13" t="str">
        <f>IF(Grades!CT14="","",(VLOOKUP(Grades!CT14,BTECOCRNatCert,2,FALSE)))</f>
        <v/>
      </c>
      <c r="CU14" s="13" t="str">
        <f>IF(Grades!CU14="","",(VLOOKUP(Grades!CU14,BTECOCRNatCert,2,FALSE)))</f>
        <v/>
      </c>
      <c r="CV14" s="13" t="str">
        <f>IF(Grades!CV14="","",(VLOOKUP(Grades!CV14,BTECOCRNatCert,2,FALSE)))</f>
        <v/>
      </c>
      <c r="CW14" s="13" t="str">
        <f>IF(Grades!CW14="","",(VLOOKUP(Grades!CW14,BTECOCRNatCert,2,FALSE)))</f>
        <v/>
      </c>
      <c r="CX14" s="13" t="str">
        <f>IF(Grades!CX14="","",(VLOOKUP(Grades!CX14,BTECOCRNatCert,2,FALSE)))</f>
        <v/>
      </c>
      <c r="CY14" s="13" t="str">
        <f>IF(Grades!CY14="","",(VLOOKUP(Grades!CY14,BTECOCRNatCert,2,FALSE)))</f>
        <v/>
      </c>
      <c r="CZ14" s="15" t="str">
        <f>IF(Grades!CZ14="","",(VLOOKUP(Grades!CZ14,BTECNatDip,2,FALSE)))</f>
        <v/>
      </c>
      <c r="DA14" s="15" t="str">
        <f>IF(Grades!DA14="","",(VLOOKUP(Grades!DA14,BTECNatDip,2,FALSE)))</f>
        <v/>
      </c>
      <c r="DB14" s="15" t="str">
        <f>IF(Grades!DB14="","",(VLOOKUP(Grades!DB14,BTECNatDip,2,FALSE)))</f>
        <v/>
      </c>
      <c r="DC14" s="21" t="str">
        <f>IF(Grades!DC14="","",(VLOOKUP(Grades!DC14,OCRNatDip,2,FALSE)))</f>
        <v/>
      </c>
      <c r="DD14" s="21" t="str">
        <f>IF(Grades!DD14="","",(VLOOKUP(Grades!DD14,OCRNatDip,2,FALSE)))</f>
        <v/>
      </c>
      <c r="DE14" s="21" t="str">
        <f>IF(Grades!DE14="","",(VLOOKUP(Grades!DE14,OCRNatDip,2,FALSE)))</f>
        <v/>
      </c>
      <c r="DF14" s="37" t="str">
        <f>IF(Grades!DF14="","",(VLOOKUP(Grades!DF14,BTECExtDip,2,FALSE)))</f>
        <v/>
      </c>
      <c r="DG14" s="37" t="str">
        <f>IF(Grades!DG14="","",(VLOOKUP(Grades!DG14,BTECExtDip,2,FALSE)))</f>
        <v/>
      </c>
      <c r="DH14" s="37" t="str">
        <f>IF(Grades!DH14="","",(VLOOKUP(Grades!DH14,BTECExtDip,2,FALSE)))</f>
        <v/>
      </c>
      <c r="DI14" s="21" t="str">
        <f>IF(Grades!DI14="","",(VLOOKUP(Grades!DI14,OCRExtDip,2,FALSE)))</f>
        <v/>
      </c>
      <c r="DJ14" s="21" t="str">
        <f>IF(Grades!DJ14="","",(VLOOKUP(Grades!DJ14,OCRExtDip,2,FALSE)))</f>
        <v/>
      </c>
      <c r="DK14" s="21" t="str">
        <f>IF(Grades!DK14="","",(VLOOKUP(Grades!DK14,OCRExtDip,2,FALSE)))</f>
        <v/>
      </c>
      <c r="DL14" s="17" t="str">
        <f>IF(Grades!DL14="","",(VLOOKUP(Grades!DL14,PL,2,FALSE)))</f>
        <v/>
      </c>
      <c r="DM14" s="38" t="str">
        <f>IF(Grades!DM14="","",(VLOOKUP(Grades!DM14,FSM,2,FALSE)))</f>
        <v/>
      </c>
      <c r="DN14" s="38" t="str">
        <f>IF(Grades!DN14="","",(VLOOKUP(Grades!DN14,FSM,2,FALSE)))</f>
        <v/>
      </c>
      <c r="DO14" s="9" t="str">
        <f>IF(Grades!DO14="","",(VLOOKUP(Grades!DO14,AEA,2,FALSE)))</f>
        <v/>
      </c>
      <c r="DP14" s="9" t="str">
        <f>IF(Grades!DP14="","",(VLOOKUP(Grades!DP14,AEA,2,FALSE)))</f>
        <v/>
      </c>
      <c r="DQ14" s="9" t="str">
        <f>IF(Grades!DQ14="","",(VLOOKUP(Grades!DQ14,AEA,2,FALSE)))</f>
        <v/>
      </c>
      <c r="DR14" s="62" t="str">
        <f>IF(Grades!DR14="","",(VLOOKUP(Grades!DR14,AllDip?,2,FALSE)))</f>
        <v/>
      </c>
      <c r="DT14" s="1">
        <f t="shared" si="14"/>
        <v>0</v>
      </c>
      <c r="DU14" s="1">
        <f t="shared" si="0"/>
        <v>0</v>
      </c>
      <c r="DV14" s="1">
        <f t="shared" si="1"/>
        <v>0</v>
      </c>
      <c r="DW14" s="1">
        <f t="shared" si="2"/>
        <v>0</v>
      </c>
      <c r="DX14" s="1">
        <f t="shared" si="3"/>
        <v>0</v>
      </c>
      <c r="DY14" s="172">
        <f t="shared" si="4"/>
        <v>0</v>
      </c>
      <c r="DZ14" s="1">
        <f t="shared" si="5"/>
        <v>0</v>
      </c>
      <c r="EA14" s="1">
        <f t="shared" si="6"/>
        <v>0</v>
      </c>
      <c r="EB14" s="1">
        <f t="shared" si="7"/>
        <v>0</v>
      </c>
      <c r="EC14" s="1">
        <f t="shared" si="8"/>
        <v>0</v>
      </c>
      <c r="ED14" s="1">
        <f t="shared" si="9"/>
        <v>0</v>
      </c>
      <c r="EE14" s="1">
        <f t="shared" si="10"/>
        <v>0</v>
      </c>
      <c r="EF14" s="1">
        <f t="shared" si="11"/>
        <v>0</v>
      </c>
      <c r="EG14" s="1">
        <f t="shared" si="12"/>
        <v>0</v>
      </c>
      <c r="EH14" s="1">
        <f t="shared" si="15"/>
        <v>0</v>
      </c>
      <c r="EI14" s="1">
        <f t="shared" si="16"/>
        <v>0</v>
      </c>
      <c r="EJ14" s="1">
        <f t="shared" si="17"/>
        <v>0</v>
      </c>
      <c r="EK14" s="1">
        <f t="shared" si="22"/>
        <v>0</v>
      </c>
      <c r="EL14" s="1">
        <f t="shared" si="18"/>
        <v>0</v>
      </c>
      <c r="EM14" s="1" t="e">
        <f t="shared" si="19"/>
        <v>#DIV/0!</v>
      </c>
      <c r="EN14" s="1" t="e">
        <f t="shared" si="20"/>
        <v>#DIV/0!</v>
      </c>
      <c r="EO14" s="1" t="e">
        <f t="shared" si="21"/>
        <v>#DIV/0!</v>
      </c>
    </row>
    <row r="15" spans="1:145" ht="11.25" x14ac:dyDescent="0.2">
      <c r="A15" s="92"/>
      <c r="B15" s="92"/>
      <c r="C15" s="92"/>
      <c r="D15" s="92"/>
      <c r="E15" s="3" t="str">
        <f>IF(Grades!E15="","",(VLOOKUP(Grades!E15,ALevels,2,FALSE)))</f>
        <v/>
      </c>
      <c r="F15" s="3" t="str">
        <f>IF(Grades!F15="","",(VLOOKUP(Grades!F15,ALevels,2,FALSE)))</f>
        <v/>
      </c>
      <c r="G15" s="3" t="str">
        <f>IF(Grades!G15="","",(VLOOKUP(Grades!G15,ALevels,2,FALSE)))</f>
        <v/>
      </c>
      <c r="H15" s="3" t="str">
        <f>IF(Grades!H15="","",(VLOOKUP(Grades!H15,ALevels,2,FALSE)))</f>
        <v/>
      </c>
      <c r="I15" s="3" t="str">
        <f>IF(Grades!I15="","",(VLOOKUP(Grades!I15,ALevels,2,FALSE)))</f>
        <v/>
      </c>
      <c r="J15" s="3" t="str">
        <f>IF(Grades!J15="","",(VLOOKUP(Grades!J15,ALevels,2,FALSE)))</f>
        <v/>
      </c>
      <c r="K15" s="3" t="str">
        <f>IF(Grades!K15="","",(VLOOKUP(Grades!K15,ALevels,2,FALSE)))</f>
        <v/>
      </c>
      <c r="L15" s="3" t="str">
        <f>IF(Grades!L15="","",(VLOOKUP(Grades!L15,ALevels,2,FALSE)))</f>
        <v/>
      </c>
      <c r="M15" s="3" t="str">
        <f>IF(Grades!M15="","",(VLOOKUP(Grades!M15,ALevels,2,FALSE)))</f>
        <v/>
      </c>
      <c r="N15" s="3" t="str">
        <f>IF(Grades!N15="","",(VLOOKUP(Grades!N15,ALevels,2,FALSE)))</f>
        <v/>
      </c>
      <c r="O15" s="3" t="str">
        <f>IF(Grades!O15="","",(VLOOKUP(Grades!O15,ALevels,2,FALSE)))</f>
        <v/>
      </c>
      <c r="P15" s="3" t="str">
        <f>IF(Grades!P15="","",(VLOOKUP(Grades!P15,ALevels,2,FALSE)))</f>
        <v/>
      </c>
      <c r="Q15" s="3" t="str">
        <f>IF(Grades!Q15="","",(VLOOKUP(Grades!Q15,ALevels,2,FALSE)))</f>
        <v/>
      </c>
      <c r="R15" s="3" t="str">
        <f>IF(Grades!R15="","",(VLOOKUP(Grades!R15,ALevels,2,FALSE)))</f>
        <v/>
      </c>
      <c r="S15" s="3" t="str">
        <f>IF(Grades!S15="","",(VLOOKUP(Grades!S15,ALevels,2,FALSE)))</f>
        <v/>
      </c>
      <c r="T15" s="3" t="str">
        <f>IF(Grades!T15="","",(VLOOKUP(Grades!T15,ALevels,2,FALSE)))</f>
        <v/>
      </c>
      <c r="U15" s="3" t="str">
        <f>IF(Grades!U15="","",(VLOOKUP(Grades!U15,ALevels,2,FALSE)))</f>
        <v/>
      </c>
      <c r="V15" s="3" t="str">
        <f>IF(Grades!V15="","",(VLOOKUP(Grades!V15,ALevels,2,FALSE)))</f>
        <v/>
      </c>
      <c r="W15" s="3" t="str">
        <f>IF(Grades!W15="","",(VLOOKUP(Grades!W15,ALevels,2,FALSE)))</f>
        <v/>
      </c>
      <c r="X15" s="3" t="str">
        <f>IF(Grades!X15="","",(VLOOKUP(Grades!X15,ALevels,2,FALSE)))</f>
        <v/>
      </c>
      <c r="Y15" s="3" t="str">
        <f>IF(Grades!Y15="","",(VLOOKUP(Grades!Y15,ALevels,2,FALSE)))</f>
        <v/>
      </c>
      <c r="Z15" s="3" t="str">
        <f>IF(Grades!Z15="","",(VLOOKUP(Grades!Z15,ALevels,2,FALSE)))</f>
        <v/>
      </c>
      <c r="AA15" s="3" t="str">
        <f>IF(Grades!AA15="","",(VLOOKUP(Grades!AA15,ALevels,2,FALSE)))</f>
        <v/>
      </c>
      <c r="AB15" s="3" t="str">
        <f>IF(Grades!AB15="","",(VLOOKUP(Grades!AB15,ALevels,2,FALSE)))</f>
        <v/>
      </c>
      <c r="AC15" s="3" t="str">
        <f>IF(Grades!AC15="","",(VLOOKUP(Grades!AC15,ALevels,2,FALSE)))</f>
        <v/>
      </c>
      <c r="AD15" s="3" t="str">
        <f>IF(Grades!AD15="","",(VLOOKUP(Grades!AD15,ALevels,2,FALSE)))</f>
        <v/>
      </c>
      <c r="AE15" s="3" t="str">
        <f>IF(Grades!AE15="","",(VLOOKUP(Grades!AE15,ALevels,2,FALSE)))</f>
        <v/>
      </c>
      <c r="AF15" s="3" t="str">
        <f>IF(Grades!AF15="","",(VLOOKUP(Grades!AF15,ALevels,2,FALSE)))</f>
        <v/>
      </c>
      <c r="AG15" s="3" t="str">
        <f>IF(Grades!AG15="","",(VLOOKUP(Grades!AG15,ALevels,2,FALSE)))</f>
        <v/>
      </c>
      <c r="AH15" s="3" t="str">
        <f>IF(Grades!AH15="","",(VLOOKUP(Grades!AH15,ALevels,2,FALSE)))</f>
        <v/>
      </c>
      <c r="AI15" s="3" t="str">
        <f>IF(Grades!AI15="","",(VLOOKUP(Grades!AI15,ALevels,2,FALSE)))</f>
        <v/>
      </c>
      <c r="AJ15" s="3" t="str">
        <f>IF(Grades!AJ15="","",(VLOOKUP(Grades!AJ15,ALevels,2,FALSE)))</f>
        <v/>
      </c>
      <c r="AK15" s="3" t="str">
        <f>IF(Grades!AK15="","",(VLOOKUP(Grades!AK15,ALevels,2,FALSE)))</f>
        <v/>
      </c>
      <c r="AL15" s="3" t="str">
        <f>IF(Grades!AL15="","",(VLOOKUP(Grades!AL15,ALevels,2,FALSE)))</f>
        <v/>
      </c>
      <c r="AM15" s="3" t="str">
        <f>IF(Grades!AM15="","",(VLOOKUP(Grades!AM15,ALevels,2,FALSE)))</f>
        <v/>
      </c>
      <c r="AN15" s="3" t="str">
        <f>IF(Grades!AN15="","",(VLOOKUP(Grades!AN15,ALevels,2,FALSE)))</f>
        <v/>
      </c>
      <c r="AO15" s="3" t="str">
        <f>IF(Grades!AO15="","",(VLOOKUP(Grades!AO15,ALevels,2,FALSE)))</f>
        <v/>
      </c>
      <c r="AP15" s="3" t="str">
        <f>IF(Grades!AP15="","",(VLOOKUP(Grades!AP15,ALevels,2,FALSE)))</f>
        <v/>
      </c>
      <c r="AQ15" s="3" t="str">
        <f>IF(Grades!AQ15="","",(VLOOKUP(Grades!AQ15,ALevels,2,FALSE)))</f>
        <v/>
      </c>
      <c r="AR15" s="3" t="str">
        <f>IF(Grades!AR15="","",(VLOOKUP(Grades!AR15,ALevels,2,FALSE)))</f>
        <v/>
      </c>
      <c r="AS15" s="3" t="str">
        <f>IF(Grades!AS15="","",(VLOOKUP(Grades!AS15,ALevels,2,FALSE)))</f>
        <v/>
      </c>
      <c r="AT15" s="3" t="str">
        <f>IF(Grades!AT15="","",(VLOOKUP(Grades!AT15,ALevels,2,FALSE)))</f>
        <v/>
      </c>
      <c r="AU15" s="3" t="str">
        <f>IF(Grades!AU15="","",(VLOOKUP(Grades!AU15,ALevels,2,FALSE)))</f>
        <v/>
      </c>
      <c r="AV15" s="3" t="str">
        <f>IF(Grades!AV15="","",(VLOOKUP(Grades!AV15,ALevels,2,FALSE)))</f>
        <v/>
      </c>
      <c r="AW15" s="6" t="str">
        <f>IF(Grades!AW15="","",(VLOOKUP(Grades!AW15,ASLevels,2,FALSE)))</f>
        <v/>
      </c>
      <c r="AX15" s="6" t="str">
        <f>IF(Grades!AX15="","",(VLOOKUP(Grades!AX15,ASLevels,2,FALSE)))</f>
        <v/>
      </c>
      <c r="AY15" s="6" t="str">
        <f>IF(Grades!AY15="","",(VLOOKUP(Grades!AY15,ASLevels,2,FALSE)))</f>
        <v/>
      </c>
      <c r="AZ15" s="6" t="str">
        <f>IF(Grades!AZ15="","",(VLOOKUP(Grades!AZ15,ASLevels,2,FALSE)))</f>
        <v/>
      </c>
      <c r="BA15" s="6" t="str">
        <f>IF(Grades!BA15="","",(VLOOKUP(Grades!BA15,ASLevels,2,FALSE)))</f>
        <v/>
      </c>
      <c r="BB15" s="6" t="str">
        <f>IF(Grades!BB15="","",(VLOOKUP(Grades!BB15,ASLevels,2,FALSE)))</f>
        <v/>
      </c>
      <c r="BC15" s="6" t="str">
        <f>IF(Grades!BC15="","",(VLOOKUP(Grades!BC15,ASLevels,2,FALSE)))</f>
        <v/>
      </c>
      <c r="BD15" s="6" t="str">
        <f>IF(Grades!BD15="","",(VLOOKUP(Grades!BD15,ASLevels,2,FALSE)))</f>
        <v/>
      </c>
      <c r="BE15" s="6" t="str">
        <f>IF(Grades!BE15="","",(VLOOKUP(Grades!BE15,ASLevels,2,FALSE)))</f>
        <v/>
      </c>
      <c r="BF15" s="6" t="str">
        <f>IF(Grades!BF15="","",(VLOOKUP(Grades!BF15,ASLevels,2,FALSE)))</f>
        <v/>
      </c>
      <c r="BG15" s="6" t="str">
        <f>IF(Grades!BG15="","",(VLOOKUP(Grades!BG15,ASLevels,2,FALSE)))</f>
        <v/>
      </c>
      <c r="BH15" s="6" t="str">
        <f>IF(Grades!BH15="","",(VLOOKUP(Grades!BH15,ASLevels,2,FALSE)))</f>
        <v/>
      </c>
      <c r="BI15" s="6" t="str">
        <f>IF(Grades!BI15="","",(VLOOKUP(Grades!BI15,ASLevels,2,FALSE)))</f>
        <v/>
      </c>
      <c r="BJ15" s="6" t="str">
        <f>IF(Grades!BJ15="","",(VLOOKUP(Grades!BJ15,ASLevels,2,FALSE)))</f>
        <v/>
      </c>
      <c r="BK15" s="6" t="str">
        <f>IF(Grades!BK15="","",(VLOOKUP(Grades!BK15,ASLevels,2,FALSE)))</f>
        <v/>
      </c>
      <c r="BL15" s="6" t="str">
        <f>IF(Grades!BL15="","",(VLOOKUP(Grades!BL15,ASLevels,2,FALSE)))</f>
        <v/>
      </c>
      <c r="BM15" s="6" t="str">
        <f>IF(Grades!BM15="","",(VLOOKUP(Grades!BM15,ASLevels,2,FALSE)))</f>
        <v/>
      </c>
      <c r="BN15" s="6" t="str">
        <f>IF(Grades!BN15="","",(VLOOKUP(Grades!BN15,ASLevels,2,FALSE)))</f>
        <v/>
      </c>
      <c r="BO15" s="6" t="str">
        <f>IF(Grades!BO15="","",(VLOOKUP(Grades!BO15,ASLevels,2,FALSE)))</f>
        <v/>
      </c>
      <c r="BP15" s="6" t="str">
        <f>IF(Grades!BP15="","",(VLOOKUP(Grades!BP15,ASLevels,2,FALSE)))</f>
        <v/>
      </c>
      <c r="BQ15" s="6" t="str">
        <f>IF(Grades!BQ15="","",(VLOOKUP(Grades!BQ15,ASLevels,2,FALSE)))</f>
        <v/>
      </c>
      <c r="BR15" s="6" t="str">
        <f>IF(Grades!BR15="","",(VLOOKUP(Grades!BR15,ASLevels,2,FALSE)))</f>
        <v/>
      </c>
      <c r="BS15" s="6" t="str">
        <f>IF(Grades!BS15="","",(VLOOKUP(Grades!BS15,ASLevels,2,FALSE)))</f>
        <v/>
      </c>
      <c r="BT15" s="6" t="str">
        <f>IF(Grades!BT15="","",(VLOOKUP(Grades!BT15,ASLevels,2,FALSE)))</f>
        <v/>
      </c>
      <c r="BU15" s="6" t="str">
        <f>IF(Grades!BU15="","",(VLOOKUP(Grades!BU15,ASLevels,2,FALSE)))</f>
        <v/>
      </c>
      <c r="BV15" s="6" t="str">
        <f>IF(Grades!BV15="","",(VLOOKUP(Grades!BV15,ASLevels,2,FALSE)))</f>
        <v/>
      </c>
      <c r="BW15" s="6" t="str">
        <f>IF(Grades!BW15="","",(VLOOKUP(Grades!BW15,ASLevels,2,FALSE)))</f>
        <v/>
      </c>
      <c r="BX15" s="6" t="str">
        <f>IF(Grades!BX15="","",(VLOOKUP(Grades!BX15,ASLevels,2,FALSE)))</f>
        <v/>
      </c>
      <c r="BY15" s="6" t="str">
        <f>IF(Grades!BY15="","",(VLOOKUP(Grades!BY15,ASLevels,2,FALSE)))</f>
        <v/>
      </c>
      <c r="BZ15" s="6" t="str">
        <f>IF(Grades!BZ15="","",(VLOOKUP(Grades!BZ15,ASLevels,2,FALSE)))</f>
        <v/>
      </c>
      <c r="CA15" s="6" t="str">
        <f>IF(Grades!CA15="","",(VLOOKUP(Grades!CA15,ASLevels,2,FALSE)))</f>
        <v/>
      </c>
      <c r="CB15" s="6" t="str">
        <f>IF(Grades!CB15="","",(VLOOKUP(Grades!CB15,ASLevels,2,FALSE)))</f>
        <v/>
      </c>
      <c r="CC15" s="6" t="str">
        <f>IF(Grades!CC15="","",(VLOOKUP(Grades!CC15,ASLevels,2,FALSE)))</f>
        <v/>
      </c>
      <c r="CD15" s="6" t="str">
        <f>IF(Grades!CD15="","",(VLOOKUP(Grades!CD15,ASLevels,2,FALSE)))</f>
        <v/>
      </c>
      <c r="CE15" s="6" t="str">
        <f>IF(Grades!CE15="","",(VLOOKUP(Grades!CE15,ASLevels,2,FALSE)))</f>
        <v/>
      </c>
      <c r="CF15" s="6" t="str">
        <f>IF(Grades!CF15="","",(VLOOKUP(Grades!CF15,ASLevels,2,FALSE)))</f>
        <v/>
      </c>
      <c r="CG15" s="6" t="str">
        <f>IF(Grades!CG15="","",(VLOOKUP(Grades!CG15,ASLevels,2,FALSE)))</f>
        <v/>
      </c>
      <c r="CH15" s="6" t="str">
        <f>IF(Grades!CH15="","",(VLOOKUP(Grades!CH15,ASLevels,2,FALSE)))</f>
        <v/>
      </c>
      <c r="CI15" s="6" t="str">
        <f>IF(Grades!CI15="","",(VLOOKUP(Grades!CI15,ASLevels,2,FALSE)))</f>
        <v/>
      </c>
      <c r="CJ15" s="6" t="str">
        <f>IF(Grades!CJ15="","",(VLOOKUP(Grades!CJ15,ASLevels,2,FALSE)))</f>
        <v/>
      </c>
      <c r="CK15" s="6" t="str">
        <f>IF(Grades!CK15="","",(VLOOKUP(Grades!CK15,ASLevels,2,FALSE)))</f>
        <v/>
      </c>
      <c r="CL15" s="6" t="str">
        <f>IF(Grades!CL15="","",(VLOOKUP(Grades!CL15,ASLevels,2,FALSE)))</f>
        <v/>
      </c>
      <c r="CM15" s="6" t="str">
        <f>IF(Grades!CM15="","",(VLOOKUP(Grades!CM15,ASLevels,2,FALSE)))</f>
        <v/>
      </c>
      <c r="CN15" s="6" t="str">
        <f>IF(Grades!CN15="","",(VLOOKUP(Grades!CN15,ASLevels,2,FALSE)))</f>
        <v/>
      </c>
      <c r="CO15" s="39" t="str">
        <f>IF(Grades!CO15="","",(VLOOKUP(Grades!CO15,EP,2,FALSE)))</f>
        <v/>
      </c>
      <c r="CP15" s="9" t="str">
        <f>IF(Grades!CP15="","",(VLOOKUP(Grades!CP15,KeySkills,2,FALSE)))</f>
        <v/>
      </c>
      <c r="CQ15" s="9" t="str">
        <f>IF(Grades!CQ15="","",(VLOOKUP(Grades!CQ15,KeySkills,2,FALSE)))</f>
        <v/>
      </c>
      <c r="CR15" s="9" t="str">
        <f>IF(Grades!CR15="","",(VLOOKUP(Grades!CR15,KeySkills,2,FALSE)))</f>
        <v/>
      </c>
      <c r="CS15" s="13" t="str">
        <f>IF(Grades!CS15="","",(VLOOKUP(Grades!CS15,BTECOCRNatCert,2,FALSE)))</f>
        <v/>
      </c>
      <c r="CT15" s="13" t="str">
        <f>IF(Grades!CT15="","",(VLOOKUP(Grades!CT15,BTECOCRNatCert,2,FALSE)))</f>
        <v/>
      </c>
      <c r="CU15" s="13" t="str">
        <f>IF(Grades!CU15="","",(VLOOKUP(Grades!CU15,BTECOCRNatCert,2,FALSE)))</f>
        <v/>
      </c>
      <c r="CV15" s="13" t="str">
        <f>IF(Grades!CV15="","",(VLOOKUP(Grades!CV15,BTECOCRNatCert,2,FALSE)))</f>
        <v/>
      </c>
      <c r="CW15" s="13" t="str">
        <f>IF(Grades!CW15="","",(VLOOKUP(Grades!CW15,BTECOCRNatCert,2,FALSE)))</f>
        <v/>
      </c>
      <c r="CX15" s="13" t="str">
        <f>IF(Grades!CX15="","",(VLOOKUP(Grades!CX15,BTECOCRNatCert,2,FALSE)))</f>
        <v/>
      </c>
      <c r="CY15" s="13" t="str">
        <f>IF(Grades!CY15="","",(VLOOKUP(Grades!CY15,BTECOCRNatCert,2,FALSE)))</f>
        <v/>
      </c>
      <c r="CZ15" s="15" t="str">
        <f>IF(Grades!CZ15="","",(VLOOKUP(Grades!CZ15,BTECNatDip,2,FALSE)))</f>
        <v/>
      </c>
      <c r="DA15" s="15" t="str">
        <f>IF(Grades!DA15="","",(VLOOKUP(Grades!DA15,BTECNatDip,2,FALSE)))</f>
        <v/>
      </c>
      <c r="DB15" s="15" t="str">
        <f>IF(Grades!DB15="","",(VLOOKUP(Grades!DB15,BTECNatDip,2,FALSE)))</f>
        <v/>
      </c>
      <c r="DC15" s="21" t="str">
        <f>IF(Grades!DC15="","",(VLOOKUP(Grades!DC15,OCRNatDip,2,FALSE)))</f>
        <v/>
      </c>
      <c r="DD15" s="21" t="str">
        <f>IF(Grades!DD15="","",(VLOOKUP(Grades!DD15,OCRNatDip,2,FALSE)))</f>
        <v/>
      </c>
      <c r="DE15" s="21" t="str">
        <f>IF(Grades!DE15="","",(VLOOKUP(Grades!DE15,OCRNatDip,2,FALSE)))</f>
        <v/>
      </c>
      <c r="DF15" s="37" t="str">
        <f>IF(Grades!DF15="","",(VLOOKUP(Grades!DF15,BTECExtDip,2,FALSE)))</f>
        <v/>
      </c>
      <c r="DG15" s="37" t="str">
        <f>IF(Grades!DG15="","",(VLOOKUP(Grades!DG15,BTECExtDip,2,FALSE)))</f>
        <v/>
      </c>
      <c r="DH15" s="37" t="str">
        <f>IF(Grades!DH15="","",(VLOOKUP(Grades!DH15,BTECExtDip,2,FALSE)))</f>
        <v/>
      </c>
      <c r="DI15" s="21" t="str">
        <f>IF(Grades!DI15="","",(VLOOKUP(Grades!DI15,OCRExtDip,2,FALSE)))</f>
        <v/>
      </c>
      <c r="DJ15" s="21" t="str">
        <f>IF(Grades!DJ15="","",(VLOOKUP(Grades!DJ15,OCRExtDip,2,FALSE)))</f>
        <v/>
      </c>
      <c r="DK15" s="21" t="str">
        <f>IF(Grades!DK15="","",(VLOOKUP(Grades!DK15,OCRExtDip,2,FALSE)))</f>
        <v/>
      </c>
      <c r="DL15" s="17" t="str">
        <f>IF(Grades!DL15="","",(VLOOKUP(Grades!DL15,PL,2,FALSE)))</f>
        <v/>
      </c>
      <c r="DM15" s="38" t="str">
        <f>IF(Grades!DM15="","",(VLOOKUP(Grades!DM15,FSM,2,FALSE)))</f>
        <v/>
      </c>
      <c r="DN15" s="38" t="str">
        <f>IF(Grades!DN15="","",(VLOOKUP(Grades!DN15,FSM,2,FALSE)))</f>
        <v/>
      </c>
      <c r="DO15" s="9" t="str">
        <f>IF(Grades!DO15="","",(VLOOKUP(Grades!DO15,AEA,2,FALSE)))</f>
        <v/>
      </c>
      <c r="DP15" s="9" t="str">
        <f>IF(Grades!DP15="","",(VLOOKUP(Grades!DP15,AEA,2,FALSE)))</f>
        <v/>
      </c>
      <c r="DQ15" s="9" t="str">
        <f>IF(Grades!DQ15="","",(VLOOKUP(Grades!DQ15,AEA,2,FALSE)))</f>
        <v/>
      </c>
      <c r="DR15" s="62" t="str">
        <f>IF(Grades!DR15="","",(VLOOKUP(Grades!DR15,AllDip?,2,FALSE)))</f>
        <v/>
      </c>
      <c r="DT15" s="1">
        <f t="shared" si="14"/>
        <v>0</v>
      </c>
      <c r="DU15" s="1">
        <f t="shared" si="0"/>
        <v>0</v>
      </c>
      <c r="DV15" s="1">
        <f t="shared" si="1"/>
        <v>0</v>
      </c>
      <c r="DW15" s="1">
        <f t="shared" si="2"/>
        <v>0</v>
      </c>
      <c r="DX15" s="1">
        <f t="shared" si="3"/>
        <v>0</v>
      </c>
      <c r="DY15" s="172">
        <f t="shared" si="4"/>
        <v>0</v>
      </c>
      <c r="DZ15" s="1">
        <f t="shared" si="5"/>
        <v>0</v>
      </c>
      <c r="EA15" s="1">
        <f t="shared" si="6"/>
        <v>0</v>
      </c>
      <c r="EB15" s="1">
        <f t="shared" si="7"/>
        <v>0</v>
      </c>
      <c r="EC15" s="1">
        <f t="shared" si="8"/>
        <v>0</v>
      </c>
      <c r="ED15" s="1">
        <f t="shared" si="9"/>
        <v>0</v>
      </c>
      <c r="EE15" s="1">
        <f t="shared" si="10"/>
        <v>0</v>
      </c>
      <c r="EF15" s="1">
        <f t="shared" si="11"/>
        <v>0</v>
      </c>
      <c r="EG15" s="1">
        <f t="shared" si="12"/>
        <v>0</v>
      </c>
      <c r="EH15" s="1">
        <f t="shared" si="15"/>
        <v>0</v>
      </c>
      <c r="EI15" s="1">
        <f t="shared" si="16"/>
        <v>0</v>
      </c>
      <c r="EJ15" s="1">
        <f t="shared" si="17"/>
        <v>0</v>
      </c>
      <c r="EK15" s="1">
        <f t="shared" si="22"/>
        <v>0</v>
      </c>
      <c r="EL15" s="1">
        <f t="shared" si="18"/>
        <v>0</v>
      </c>
      <c r="EM15" s="1" t="e">
        <f t="shared" si="19"/>
        <v>#DIV/0!</v>
      </c>
      <c r="EN15" s="1" t="e">
        <f t="shared" si="20"/>
        <v>#DIV/0!</v>
      </c>
      <c r="EO15" s="1" t="e">
        <f t="shared" si="21"/>
        <v>#DIV/0!</v>
      </c>
    </row>
    <row r="16" spans="1:145" ht="11.25" x14ac:dyDescent="0.2">
      <c r="A16" s="92"/>
      <c r="B16" s="92"/>
      <c r="C16" s="92"/>
      <c r="D16" s="92"/>
      <c r="E16" s="3" t="str">
        <f>IF(Grades!E16="","",(VLOOKUP(Grades!E16,ALevels,2,FALSE)))</f>
        <v/>
      </c>
      <c r="F16" s="3" t="str">
        <f>IF(Grades!F16="","",(VLOOKUP(Grades!F16,ALevels,2,FALSE)))</f>
        <v/>
      </c>
      <c r="G16" s="3" t="str">
        <f>IF(Grades!G16="","",(VLOOKUP(Grades!G16,ALevels,2,FALSE)))</f>
        <v/>
      </c>
      <c r="H16" s="3" t="str">
        <f>IF(Grades!H16="","",(VLOOKUP(Grades!H16,ALevels,2,FALSE)))</f>
        <v/>
      </c>
      <c r="I16" s="3" t="str">
        <f>IF(Grades!I16="","",(VLOOKUP(Grades!I16,ALevels,2,FALSE)))</f>
        <v/>
      </c>
      <c r="J16" s="3" t="str">
        <f>IF(Grades!J16="","",(VLOOKUP(Grades!J16,ALevels,2,FALSE)))</f>
        <v/>
      </c>
      <c r="K16" s="3" t="str">
        <f>IF(Grades!K16="","",(VLOOKUP(Grades!K16,ALevels,2,FALSE)))</f>
        <v/>
      </c>
      <c r="L16" s="3" t="str">
        <f>IF(Grades!L16="","",(VLOOKUP(Grades!L16,ALevels,2,FALSE)))</f>
        <v/>
      </c>
      <c r="M16" s="3" t="str">
        <f>IF(Grades!M16="","",(VLOOKUP(Grades!M16,ALevels,2,FALSE)))</f>
        <v/>
      </c>
      <c r="N16" s="3" t="str">
        <f>IF(Grades!N16="","",(VLOOKUP(Grades!N16,ALevels,2,FALSE)))</f>
        <v/>
      </c>
      <c r="O16" s="3" t="str">
        <f>IF(Grades!O16="","",(VLOOKUP(Grades!O16,ALevels,2,FALSE)))</f>
        <v/>
      </c>
      <c r="P16" s="3" t="str">
        <f>IF(Grades!P16="","",(VLOOKUP(Grades!P16,ALevels,2,FALSE)))</f>
        <v/>
      </c>
      <c r="Q16" s="3" t="str">
        <f>IF(Grades!Q16="","",(VLOOKUP(Grades!Q16,ALevels,2,FALSE)))</f>
        <v/>
      </c>
      <c r="R16" s="3" t="str">
        <f>IF(Grades!R16="","",(VLOOKUP(Grades!R16,ALevels,2,FALSE)))</f>
        <v/>
      </c>
      <c r="S16" s="3" t="str">
        <f>IF(Grades!S16="","",(VLOOKUP(Grades!S16,ALevels,2,FALSE)))</f>
        <v/>
      </c>
      <c r="T16" s="3" t="str">
        <f>IF(Grades!T16="","",(VLOOKUP(Grades!T16,ALevels,2,FALSE)))</f>
        <v/>
      </c>
      <c r="U16" s="3" t="str">
        <f>IF(Grades!U16="","",(VLOOKUP(Grades!U16,ALevels,2,FALSE)))</f>
        <v/>
      </c>
      <c r="V16" s="3" t="str">
        <f>IF(Grades!V16="","",(VLOOKUP(Grades!V16,ALevels,2,FALSE)))</f>
        <v/>
      </c>
      <c r="W16" s="3" t="str">
        <f>IF(Grades!W16="","",(VLOOKUP(Grades!W16,ALevels,2,FALSE)))</f>
        <v/>
      </c>
      <c r="X16" s="3" t="str">
        <f>IF(Grades!X16="","",(VLOOKUP(Grades!X16,ALevels,2,FALSE)))</f>
        <v/>
      </c>
      <c r="Y16" s="3" t="str">
        <f>IF(Grades!Y16="","",(VLOOKUP(Grades!Y16,ALevels,2,FALSE)))</f>
        <v/>
      </c>
      <c r="Z16" s="3" t="str">
        <f>IF(Grades!Z16="","",(VLOOKUP(Grades!Z16,ALevels,2,FALSE)))</f>
        <v/>
      </c>
      <c r="AA16" s="3" t="str">
        <f>IF(Grades!AA16="","",(VLOOKUP(Grades!AA16,ALevels,2,FALSE)))</f>
        <v/>
      </c>
      <c r="AB16" s="3" t="str">
        <f>IF(Grades!AB16="","",(VLOOKUP(Grades!AB16,ALevels,2,FALSE)))</f>
        <v/>
      </c>
      <c r="AC16" s="3" t="str">
        <f>IF(Grades!AC16="","",(VLOOKUP(Grades!AC16,ALevels,2,FALSE)))</f>
        <v/>
      </c>
      <c r="AD16" s="3" t="str">
        <f>IF(Grades!AD16="","",(VLOOKUP(Grades!AD16,ALevels,2,FALSE)))</f>
        <v/>
      </c>
      <c r="AE16" s="3" t="str">
        <f>IF(Grades!AE16="","",(VLOOKUP(Grades!AE16,ALevels,2,FALSE)))</f>
        <v/>
      </c>
      <c r="AF16" s="3" t="str">
        <f>IF(Grades!AF16="","",(VLOOKUP(Grades!AF16,ALevels,2,FALSE)))</f>
        <v/>
      </c>
      <c r="AG16" s="3" t="str">
        <f>IF(Grades!AG16="","",(VLOOKUP(Grades!AG16,ALevels,2,FALSE)))</f>
        <v/>
      </c>
      <c r="AH16" s="3" t="str">
        <f>IF(Grades!AH16="","",(VLOOKUP(Grades!AH16,ALevels,2,FALSE)))</f>
        <v/>
      </c>
      <c r="AI16" s="3" t="str">
        <f>IF(Grades!AI16="","",(VLOOKUP(Grades!AI16,ALevels,2,FALSE)))</f>
        <v/>
      </c>
      <c r="AJ16" s="3" t="str">
        <f>IF(Grades!AJ16="","",(VLOOKUP(Grades!AJ16,ALevels,2,FALSE)))</f>
        <v/>
      </c>
      <c r="AK16" s="3" t="str">
        <f>IF(Grades!AK16="","",(VLOOKUP(Grades!AK16,ALevels,2,FALSE)))</f>
        <v/>
      </c>
      <c r="AL16" s="3" t="str">
        <f>IF(Grades!AL16="","",(VLOOKUP(Grades!AL16,ALevels,2,FALSE)))</f>
        <v/>
      </c>
      <c r="AM16" s="3" t="str">
        <f>IF(Grades!AM16="","",(VLOOKUP(Grades!AM16,ALevels,2,FALSE)))</f>
        <v/>
      </c>
      <c r="AN16" s="3" t="str">
        <f>IF(Grades!AN16="","",(VLOOKUP(Grades!AN16,ALevels,2,FALSE)))</f>
        <v/>
      </c>
      <c r="AO16" s="3" t="str">
        <f>IF(Grades!AO16="","",(VLOOKUP(Grades!AO16,ALevels,2,FALSE)))</f>
        <v/>
      </c>
      <c r="AP16" s="3" t="str">
        <f>IF(Grades!AP16="","",(VLOOKUP(Grades!AP16,ALevels,2,FALSE)))</f>
        <v/>
      </c>
      <c r="AQ16" s="3" t="str">
        <f>IF(Grades!AQ16="","",(VLOOKUP(Grades!AQ16,ALevels,2,FALSE)))</f>
        <v/>
      </c>
      <c r="AR16" s="3" t="str">
        <f>IF(Grades!AR16="","",(VLOOKUP(Grades!AR16,ALevels,2,FALSE)))</f>
        <v/>
      </c>
      <c r="AS16" s="3" t="str">
        <f>IF(Grades!AS16="","",(VLOOKUP(Grades!AS16,ALevels,2,FALSE)))</f>
        <v/>
      </c>
      <c r="AT16" s="3" t="str">
        <f>IF(Grades!AT16="","",(VLOOKUP(Grades!AT16,ALevels,2,FALSE)))</f>
        <v/>
      </c>
      <c r="AU16" s="3" t="str">
        <f>IF(Grades!AU16="","",(VLOOKUP(Grades!AU16,ALevels,2,FALSE)))</f>
        <v/>
      </c>
      <c r="AV16" s="3" t="str">
        <f>IF(Grades!AV16="","",(VLOOKUP(Grades!AV16,ALevels,2,FALSE)))</f>
        <v/>
      </c>
      <c r="AW16" s="6" t="str">
        <f>IF(Grades!AW16="","",(VLOOKUP(Grades!AW16,ASLevels,2,FALSE)))</f>
        <v/>
      </c>
      <c r="AX16" s="6" t="str">
        <f>IF(Grades!AX16="","",(VLOOKUP(Grades!AX16,ASLevels,2,FALSE)))</f>
        <v/>
      </c>
      <c r="AY16" s="6" t="str">
        <f>IF(Grades!AY16="","",(VLOOKUP(Grades!AY16,ASLevels,2,FALSE)))</f>
        <v/>
      </c>
      <c r="AZ16" s="6" t="str">
        <f>IF(Grades!AZ16="","",(VLOOKUP(Grades!AZ16,ASLevels,2,FALSE)))</f>
        <v/>
      </c>
      <c r="BA16" s="6" t="str">
        <f>IF(Grades!BA16="","",(VLOOKUP(Grades!BA16,ASLevels,2,FALSE)))</f>
        <v/>
      </c>
      <c r="BB16" s="6" t="str">
        <f>IF(Grades!BB16="","",(VLOOKUP(Grades!BB16,ASLevels,2,FALSE)))</f>
        <v/>
      </c>
      <c r="BC16" s="6" t="str">
        <f>IF(Grades!BC16="","",(VLOOKUP(Grades!BC16,ASLevels,2,FALSE)))</f>
        <v/>
      </c>
      <c r="BD16" s="6" t="str">
        <f>IF(Grades!BD16="","",(VLOOKUP(Grades!BD16,ASLevels,2,FALSE)))</f>
        <v/>
      </c>
      <c r="BE16" s="6" t="str">
        <f>IF(Grades!BE16="","",(VLOOKUP(Grades!BE16,ASLevels,2,FALSE)))</f>
        <v/>
      </c>
      <c r="BF16" s="6" t="str">
        <f>IF(Grades!BF16="","",(VLOOKUP(Grades!BF16,ASLevels,2,FALSE)))</f>
        <v/>
      </c>
      <c r="BG16" s="6" t="str">
        <f>IF(Grades!BG16="","",(VLOOKUP(Grades!BG16,ASLevels,2,FALSE)))</f>
        <v/>
      </c>
      <c r="BH16" s="6" t="str">
        <f>IF(Grades!BH16="","",(VLOOKUP(Grades!BH16,ASLevels,2,FALSE)))</f>
        <v/>
      </c>
      <c r="BI16" s="6" t="str">
        <f>IF(Grades!BI16="","",(VLOOKUP(Grades!BI16,ASLevels,2,FALSE)))</f>
        <v/>
      </c>
      <c r="BJ16" s="6" t="str">
        <f>IF(Grades!BJ16="","",(VLOOKUP(Grades!BJ16,ASLevels,2,FALSE)))</f>
        <v/>
      </c>
      <c r="BK16" s="6" t="str">
        <f>IF(Grades!BK16="","",(VLOOKUP(Grades!BK16,ASLevels,2,FALSE)))</f>
        <v/>
      </c>
      <c r="BL16" s="6" t="str">
        <f>IF(Grades!BL16="","",(VLOOKUP(Grades!BL16,ASLevels,2,FALSE)))</f>
        <v/>
      </c>
      <c r="BM16" s="6" t="str">
        <f>IF(Grades!BM16="","",(VLOOKUP(Grades!BM16,ASLevels,2,FALSE)))</f>
        <v/>
      </c>
      <c r="BN16" s="6" t="str">
        <f>IF(Grades!BN16="","",(VLOOKUP(Grades!BN16,ASLevels,2,FALSE)))</f>
        <v/>
      </c>
      <c r="BO16" s="6" t="str">
        <f>IF(Grades!BO16="","",(VLOOKUP(Grades!BO16,ASLevels,2,FALSE)))</f>
        <v/>
      </c>
      <c r="BP16" s="6" t="str">
        <f>IF(Grades!BP16="","",(VLOOKUP(Grades!BP16,ASLevels,2,FALSE)))</f>
        <v/>
      </c>
      <c r="BQ16" s="6" t="str">
        <f>IF(Grades!BQ16="","",(VLOOKUP(Grades!BQ16,ASLevels,2,FALSE)))</f>
        <v/>
      </c>
      <c r="BR16" s="6" t="str">
        <f>IF(Grades!BR16="","",(VLOOKUP(Grades!BR16,ASLevels,2,FALSE)))</f>
        <v/>
      </c>
      <c r="BS16" s="6" t="str">
        <f>IF(Grades!BS16="","",(VLOOKUP(Grades!BS16,ASLevels,2,FALSE)))</f>
        <v/>
      </c>
      <c r="BT16" s="6" t="str">
        <f>IF(Grades!BT16="","",(VLOOKUP(Grades!BT16,ASLevels,2,FALSE)))</f>
        <v/>
      </c>
      <c r="BU16" s="6" t="str">
        <f>IF(Grades!BU16="","",(VLOOKUP(Grades!BU16,ASLevels,2,FALSE)))</f>
        <v/>
      </c>
      <c r="BV16" s="6" t="str">
        <f>IF(Grades!BV16="","",(VLOOKUP(Grades!BV16,ASLevels,2,FALSE)))</f>
        <v/>
      </c>
      <c r="BW16" s="6" t="str">
        <f>IF(Grades!BW16="","",(VLOOKUP(Grades!BW16,ASLevels,2,FALSE)))</f>
        <v/>
      </c>
      <c r="BX16" s="6" t="str">
        <f>IF(Grades!BX16="","",(VLOOKUP(Grades!BX16,ASLevels,2,FALSE)))</f>
        <v/>
      </c>
      <c r="BY16" s="6" t="str">
        <f>IF(Grades!BY16="","",(VLOOKUP(Grades!BY16,ASLevels,2,FALSE)))</f>
        <v/>
      </c>
      <c r="BZ16" s="6" t="str">
        <f>IF(Grades!BZ16="","",(VLOOKUP(Grades!BZ16,ASLevels,2,FALSE)))</f>
        <v/>
      </c>
      <c r="CA16" s="6" t="str">
        <f>IF(Grades!CA16="","",(VLOOKUP(Grades!CA16,ASLevels,2,FALSE)))</f>
        <v/>
      </c>
      <c r="CB16" s="6" t="str">
        <f>IF(Grades!CB16="","",(VLOOKUP(Grades!CB16,ASLevels,2,FALSE)))</f>
        <v/>
      </c>
      <c r="CC16" s="6" t="str">
        <f>IF(Grades!CC16="","",(VLOOKUP(Grades!CC16,ASLevels,2,FALSE)))</f>
        <v/>
      </c>
      <c r="CD16" s="6" t="str">
        <f>IF(Grades!CD16="","",(VLOOKUP(Grades!CD16,ASLevels,2,FALSE)))</f>
        <v/>
      </c>
      <c r="CE16" s="6" t="str">
        <f>IF(Grades!CE16="","",(VLOOKUP(Grades!CE16,ASLevels,2,FALSE)))</f>
        <v/>
      </c>
      <c r="CF16" s="6" t="str">
        <f>IF(Grades!CF16="","",(VLOOKUP(Grades!CF16,ASLevels,2,FALSE)))</f>
        <v/>
      </c>
      <c r="CG16" s="6" t="str">
        <f>IF(Grades!CG16="","",(VLOOKUP(Grades!CG16,ASLevels,2,FALSE)))</f>
        <v/>
      </c>
      <c r="CH16" s="6" t="str">
        <f>IF(Grades!CH16="","",(VLOOKUP(Grades!CH16,ASLevels,2,FALSE)))</f>
        <v/>
      </c>
      <c r="CI16" s="6" t="str">
        <f>IF(Grades!CI16="","",(VLOOKUP(Grades!CI16,ASLevels,2,FALSE)))</f>
        <v/>
      </c>
      <c r="CJ16" s="6" t="str">
        <f>IF(Grades!CJ16="","",(VLOOKUP(Grades!CJ16,ASLevels,2,FALSE)))</f>
        <v/>
      </c>
      <c r="CK16" s="6" t="str">
        <f>IF(Grades!CK16="","",(VLOOKUP(Grades!CK16,ASLevels,2,FALSE)))</f>
        <v/>
      </c>
      <c r="CL16" s="6" t="str">
        <f>IF(Grades!CL16="","",(VLOOKUP(Grades!CL16,ASLevels,2,FALSE)))</f>
        <v/>
      </c>
      <c r="CM16" s="6" t="str">
        <f>IF(Grades!CM16="","",(VLOOKUP(Grades!CM16,ASLevels,2,FALSE)))</f>
        <v/>
      </c>
      <c r="CN16" s="6" t="str">
        <f>IF(Grades!CN16="","",(VLOOKUP(Grades!CN16,ASLevels,2,FALSE)))</f>
        <v/>
      </c>
      <c r="CO16" s="39" t="str">
        <f>IF(Grades!CO16="","",(VLOOKUP(Grades!CO16,EP,2,FALSE)))</f>
        <v/>
      </c>
      <c r="CP16" s="9" t="str">
        <f>IF(Grades!CP16="","",(VLOOKUP(Grades!CP16,KeySkills,2,FALSE)))</f>
        <v/>
      </c>
      <c r="CQ16" s="9" t="str">
        <f>IF(Grades!CQ16="","",(VLOOKUP(Grades!CQ16,KeySkills,2,FALSE)))</f>
        <v/>
      </c>
      <c r="CR16" s="9" t="str">
        <f>IF(Grades!CR16="","",(VLOOKUP(Grades!CR16,KeySkills,2,FALSE)))</f>
        <v/>
      </c>
      <c r="CS16" s="13" t="str">
        <f>IF(Grades!CS16="","",(VLOOKUP(Grades!CS16,BTECOCRNatCert,2,FALSE)))</f>
        <v/>
      </c>
      <c r="CT16" s="13" t="str">
        <f>IF(Grades!CT16="","",(VLOOKUP(Grades!CT16,BTECOCRNatCert,2,FALSE)))</f>
        <v/>
      </c>
      <c r="CU16" s="13" t="str">
        <f>IF(Grades!CU16="","",(VLOOKUP(Grades!CU16,BTECOCRNatCert,2,FALSE)))</f>
        <v/>
      </c>
      <c r="CV16" s="13" t="str">
        <f>IF(Grades!CV16="","",(VLOOKUP(Grades!CV16,BTECOCRNatCert,2,FALSE)))</f>
        <v/>
      </c>
      <c r="CW16" s="13" t="str">
        <f>IF(Grades!CW16="","",(VLOOKUP(Grades!CW16,BTECOCRNatCert,2,FALSE)))</f>
        <v/>
      </c>
      <c r="CX16" s="13" t="str">
        <f>IF(Grades!CX16="","",(VLOOKUP(Grades!CX16,BTECOCRNatCert,2,FALSE)))</f>
        <v/>
      </c>
      <c r="CY16" s="13" t="str">
        <f>IF(Grades!CY16="","",(VLOOKUP(Grades!CY16,BTECOCRNatCert,2,FALSE)))</f>
        <v/>
      </c>
      <c r="CZ16" s="15" t="str">
        <f>IF(Grades!CZ16="","",(VLOOKUP(Grades!CZ16,BTECNatDip,2,FALSE)))</f>
        <v/>
      </c>
      <c r="DA16" s="15" t="str">
        <f>IF(Grades!DA16="","",(VLOOKUP(Grades!DA16,BTECNatDip,2,FALSE)))</f>
        <v/>
      </c>
      <c r="DB16" s="15" t="str">
        <f>IF(Grades!DB16="","",(VLOOKUP(Grades!DB16,BTECNatDip,2,FALSE)))</f>
        <v/>
      </c>
      <c r="DC16" s="21" t="str">
        <f>IF(Grades!DC16="","",(VLOOKUP(Grades!DC16,OCRNatDip,2,FALSE)))</f>
        <v/>
      </c>
      <c r="DD16" s="21" t="str">
        <f>IF(Grades!DD16="","",(VLOOKUP(Grades!DD16,OCRNatDip,2,FALSE)))</f>
        <v/>
      </c>
      <c r="DE16" s="21" t="str">
        <f>IF(Grades!DE16="","",(VLOOKUP(Grades!DE16,OCRNatDip,2,FALSE)))</f>
        <v/>
      </c>
      <c r="DF16" s="37" t="str">
        <f>IF(Grades!DF16="","",(VLOOKUP(Grades!DF16,BTECExtDip,2,FALSE)))</f>
        <v/>
      </c>
      <c r="DG16" s="37" t="str">
        <f>IF(Grades!DG16="","",(VLOOKUP(Grades!DG16,BTECExtDip,2,FALSE)))</f>
        <v/>
      </c>
      <c r="DH16" s="37" t="str">
        <f>IF(Grades!DH16="","",(VLOOKUP(Grades!DH16,BTECExtDip,2,FALSE)))</f>
        <v/>
      </c>
      <c r="DI16" s="21" t="str">
        <f>IF(Grades!DI16="","",(VLOOKUP(Grades!DI16,OCRExtDip,2,FALSE)))</f>
        <v/>
      </c>
      <c r="DJ16" s="21" t="str">
        <f>IF(Grades!DJ16="","",(VLOOKUP(Grades!DJ16,OCRExtDip,2,FALSE)))</f>
        <v/>
      </c>
      <c r="DK16" s="21" t="str">
        <f>IF(Grades!DK16="","",(VLOOKUP(Grades!DK16,OCRExtDip,2,FALSE)))</f>
        <v/>
      </c>
      <c r="DL16" s="17" t="str">
        <f>IF(Grades!DL16="","",(VLOOKUP(Grades!DL16,PL,2,FALSE)))</f>
        <v/>
      </c>
      <c r="DM16" s="38" t="str">
        <f>IF(Grades!DM16="","",(VLOOKUP(Grades!DM16,FSM,2,FALSE)))</f>
        <v/>
      </c>
      <c r="DN16" s="38" t="str">
        <f>IF(Grades!DN16="","",(VLOOKUP(Grades!DN16,FSM,2,FALSE)))</f>
        <v/>
      </c>
      <c r="DO16" s="9" t="str">
        <f>IF(Grades!DO16="","",(VLOOKUP(Grades!DO16,AEA,2,FALSE)))</f>
        <v/>
      </c>
      <c r="DP16" s="9" t="str">
        <f>IF(Grades!DP16="","",(VLOOKUP(Grades!DP16,AEA,2,FALSE)))</f>
        <v/>
      </c>
      <c r="DQ16" s="9" t="str">
        <f>IF(Grades!DQ16="","",(VLOOKUP(Grades!DQ16,AEA,2,FALSE)))</f>
        <v/>
      </c>
      <c r="DR16" s="62" t="str">
        <f>IF(Grades!DR16="","",(VLOOKUP(Grades!DR16,AllDip?,2,FALSE)))</f>
        <v/>
      </c>
      <c r="DT16" s="1">
        <f t="shared" si="14"/>
        <v>0</v>
      </c>
      <c r="DU16" s="1">
        <f t="shared" si="0"/>
        <v>0</v>
      </c>
      <c r="DV16" s="1">
        <f t="shared" si="1"/>
        <v>0</v>
      </c>
      <c r="DW16" s="1">
        <f t="shared" si="2"/>
        <v>0</v>
      </c>
      <c r="DX16" s="1">
        <f t="shared" si="3"/>
        <v>0</v>
      </c>
      <c r="DY16" s="172">
        <f t="shared" si="4"/>
        <v>0</v>
      </c>
      <c r="DZ16" s="1">
        <f t="shared" si="5"/>
        <v>0</v>
      </c>
      <c r="EA16" s="1">
        <f t="shared" si="6"/>
        <v>0</v>
      </c>
      <c r="EB16" s="1">
        <f t="shared" si="7"/>
        <v>0</v>
      </c>
      <c r="EC16" s="1">
        <f t="shared" si="8"/>
        <v>0</v>
      </c>
      <c r="ED16" s="1">
        <f t="shared" si="9"/>
        <v>0</v>
      </c>
      <c r="EE16" s="1">
        <f t="shared" si="10"/>
        <v>0</v>
      </c>
      <c r="EF16" s="1">
        <f t="shared" si="11"/>
        <v>0</v>
      </c>
      <c r="EG16" s="1">
        <f t="shared" si="12"/>
        <v>0</v>
      </c>
      <c r="EH16" s="1">
        <f t="shared" si="15"/>
        <v>0</v>
      </c>
      <c r="EI16" s="1">
        <f t="shared" si="16"/>
        <v>0</v>
      </c>
      <c r="EJ16" s="1">
        <f t="shared" si="17"/>
        <v>0</v>
      </c>
      <c r="EK16" s="1">
        <f t="shared" si="22"/>
        <v>0</v>
      </c>
      <c r="EL16" s="1">
        <f t="shared" si="18"/>
        <v>0</v>
      </c>
      <c r="EM16" s="1" t="e">
        <f t="shared" si="19"/>
        <v>#DIV/0!</v>
      </c>
      <c r="EN16" s="1" t="e">
        <f t="shared" si="20"/>
        <v>#DIV/0!</v>
      </c>
      <c r="EO16" s="1" t="e">
        <f t="shared" si="21"/>
        <v>#DIV/0!</v>
      </c>
    </row>
    <row r="17" spans="1:145" ht="11.25" x14ac:dyDescent="0.2">
      <c r="A17" s="92"/>
      <c r="B17" s="92"/>
      <c r="C17" s="92"/>
      <c r="D17" s="92"/>
      <c r="E17" s="3" t="str">
        <f>IF(Grades!E17="","",(VLOOKUP(Grades!E17,ALevels,2,FALSE)))</f>
        <v/>
      </c>
      <c r="F17" s="3" t="str">
        <f>IF(Grades!F17="","",(VLOOKUP(Grades!F17,ALevels,2,FALSE)))</f>
        <v/>
      </c>
      <c r="G17" s="3" t="str">
        <f>IF(Grades!G17="","",(VLOOKUP(Grades!G17,ALevels,2,FALSE)))</f>
        <v/>
      </c>
      <c r="H17" s="3" t="str">
        <f>IF(Grades!H17="","",(VLOOKUP(Grades!H17,ALevels,2,FALSE)))</f>
        <v/>
      </c>
      <c r="I17" s="3" t="str">
        <f>IF(Grades!I17="","",(VLOOKUP(Grades!I17,ALevels,2,FALSE)))</f>
        <v/>
      </c>
      <c r="J17" s="3" t="str">
        <f>IF(Grades!J17="","",(VLOOKUP(Grades!J17,ALevels,2,FALSE)))</f>
        <v/>
      </c>
      <c r="K17" s="3" t="str">
        <f>IF(Grades!K17="","",(VLOOKUP(Grades!K17,ALevels,2,FALSE)))</f>
        <v/>
      </c>
      <c r="L17" s="3" t="str">
        <f>IF(Grades!L17="","",(VLOOKUP(Grades!L17,ALevels,2,FALSE)))</f>
        <v/>
      </c>
      <c r="M17" s="3" t="str">
        <f>IF(Grades!M17="","",(VLOOKUP(Grades!M17,ALevels,2,FALSE)))</f>
        <v/>
      </c>
      <c r="N17" s="3" t="str">
        <f>IF(Grades!N17="","",(VLOOKUP(Grades!N17,ALevels,2,FALSE)))</f>
        <v/>
      </c>
      <c r="O17" s="3" t="str">
        <f>IF(Grades!O17="","",(VLOOKUP(Grades!O17,ALevels,2,FALSE)))</f>
        <v/>
      </c>
      <c r="P17" s="3" t="str">
        <f>IF(Grades!P17="","",(VLOOKUP(Grades!P17,ALevels,2,FALSE)))</f>
        <v/>
      </c>
      <c r="Q17" s="3" t="str">
        <f>IF(Grades!Q17="","",(VLOOKUP(Grades!Q17,ALevels,2,FALSE)))</f>
        <v/>
      </c>
      <c r="R17" s="3" t="str">
        <f>IF(Grades!R17="","",(VLOOKUP(Grades!R17,ALevels,2,FALSE)))</f>
        <v/>
      </c>
      <c r="S17" s="3" t="str">
        <f>IF(Grades!S17="","",(VLOOKUP(Grades!S17,ALevels,2,FALSE)))</f>
        <v/>
      </c>
      <c r="T17" s="3" t="str">
        <f>IF(Grades!T17="","",(VLOOKUP(Grades!T17,ALevels,2,FALSE)))</f>
        <v/>
      </c>
      <c r="U17" s="3" t="str">
        <f>IF(Grades!U17="","",(VLOOKUP(Grades!U17,ALevels,2,FALSE)))</f>
        <v/>
      </c>
      <c r="V17" s="3" t="str">
        <f>IF(Grades!V17="","",(VLOOKUP(Grades!V17,ALevels,2,FALSE)))</f>
        <v/>
      </c>
      <c r="W17" s="3" t="str">
        <f>IF(Grades!W17="","",(VLOOKUP(Grades!W17,ALevels,2,FALSE)))</f>
        <v/>
      </c>
      <c r="X17" s="3" t="str">
        <f>IF(Grades!X17="","",(VLOOKUP(Grades!X17,ALevels,2,FALSE)))</f>
        <v/>
      </c>
      <c r="Y17" s="3" t="str">
        <f>IF(Grades!Y17="","",(VLOOKUP(Grades!Y17,ALevels,2,FALSE)))</f>
        <v/>
      </c>
      <c r="Z17" s="3" t="str">
        <f>IF(Grades!Z17="","",(VLOOKUP(Grades!Z17,ALevels,2,FALSE)))</f>
        <v/>
      </c>
      <c r="AA17" s="3" t="str">
        <f>IF(Grades!AA17="","",(VLOOKUP(Grades!AA17,ALevels,2,FALSE)))</f>
        <v/>
      </c>
      <c r="AB17" s="3" t="str">
        <f>IF(Grades!AB17="","",(VLOOKUP(Grades!AB17,ALevels,2,FALSE)))</f>
        <v/>
      </c>
      <c r="AC17" s="3" t="str">
        <f>IF(Grades!AC17="","",(VLOOKUP(Grades!AC17,ALevels,2,FALSE)))</f>
        <v/>
      </c>
      <c r="AD17" s="3" t="str">
        <f>IF(Grades!AD17="","",(VLOOKUP(Grades!AD17,ALevels,2,FALSE)))</f>
        <v/>
      </c>
      <c r="AE17" s="3" t="str">
        <f>IF(Grades!AE17="","",(VLOOKUP(Grades!AE17,ALevels,2,FALSE)))</f>
        <v/>
      </c>
      <c r="AF17" s="3" t="str">
        <f>IF(Grades!AF17="","",(VLOOKUP(Grades!AF17,ALevels,2,FALSE)))</f>
        <v/>
      </c>
      <c r="AG17" s="3" t="str">
        <f>IF(Grades!AG17="","",(VLOOKUP(Grades!AG17,ALevels,2,FALSE)))</f>
        <v/>
      </c>
      <c r="AH17" s="3" t="str">
        <f>IF(Grades!AH17="","",(VLOOKUP(Grades!AH17,ALevels,2,FALSE)))</f>
        <v/>
      </c>
      <c r="AI17" s="3" t="str">
        <f>IF(Grades!AI17="","",(VLOOKUP(Grades!AI17,ALevels,2,FALSE)))</f>
        <v/>
      </c>
      <c r="AJ17" s="3" t="str">
        <f>IF(Grades!AJ17="","",(VLOOKUP(Grades!AJ17,ALevels,2,FALSE)))</f>
        <v/>
      </c>
      <c r="AK17" s="3" t="str">
        <f>IF(Grades!AK17="","",(VLOOKUP(Grades!AK17,ALevels,2,FALSE)))</f>
        <v/>
      </c>
      <c r="AL17" s="3" t="str">
        <f>IF(Grades!AL17="","",(VLOOKUP(Grades!AL17,ALevels,2,FALSE)))</f>
        <v/>
      </c>
      <c r="AM17" s="3" t="str">
        <f>IF(Grades!AM17="","",(VLOOKUP(Grades!AM17,ALevels,2,FALSE)))</f>
        <v/>
      </c>
      <c r="AN17" s="3" t="str">
        <f>IF(Grades!AN17="","",(VLOOKUP(Grades!AN17,ALevels,2,FALSE)))</f>
        <v/>
      </c>
      <c r="AO17" s="3" t="str">
        <f>IF(Grades!AO17="","",(VLOOKUP(Grades!AO17,ALevels,2,FALSE)))</f>
        <v/>
      </c>
      <c r="AP17" s="3" t="str">
        <f>IF(Grades!AP17="","",(VLOOKUP(Grades!AP17,ALevels,2,FALSE)))</f>
        <v/>
      </c>
      <c r="AQ17" s="3" t="str">
        <f>IF(Grades!AQ17="","",(VLOOKUP(Grades!AQ17,ALevels,2,FALSE)))</f>
        <v/>
      </c>
      <c r="AR17" s="3" t="str">
        <f>IF(Grades!AR17="","",(VLOOKUP(Grades!AR17,ALevels,2,FALSE)))</f>
        <v/>
      </c>
      <c r="AS17" s="3" t="str">
        <f>IF(Grades!AS17="","",(VLOOKUP(Grades!AS17,ALevels,2,FALSE)))</f>
        <v/>
      </c>
      <c r="AT17" s="3" t="str">
        <f>IF(Grades!AT17="","",(VLOOKUP(Grades!AT17,ALevels,2,FALSE)))</f>
        <v/>
      </c>
      <c r="AU17" s="3" t="str">
        <f>IF(Grades!AU17="","",(VLOOKUP(Grades!AU17,ALevels,2,FALSE)))</f>
        <v/>
      </c>
      <c r="AV17" s="3" t="str">
        <f>IF(Grades!AV17="","",(VLOOKUP(Grades!AV17,ALevels,2,FALSE)))</f>
        <v/>
      </c>
      <c r="AW17" s="6" t="str">
        <f>IF(Grades!AW17="","",(VLOOKUP(Grades!AW17,ASLevels,2,FALSE)))</f>
        <v/>
      </c>
      <c r="AX17" s="6" t="str">
        <f>IF(Grades!AX17="","",(VLOOKUP(Grades!AX17,ASLevels,2,FALSE)))</f>
        <v/>
      </c>
      <c r="AY17" s="6" t="str">
        <f>IF(Grades!AY17="","",(VLOOKUP(Grades!AY17,ASLevels,2,FALSE)))</f>
        <v/>
      </c>
      <c r="AZ17" s="6" t="str">
        <f>IF(Grades!AZ17="","",(VLOOKUP(Grades!AZ17,ASLevels,2,FALSE)))</f>
        <v/>
      </c>
      <c r="BA17" s="6" t="str">
        <f>IF(Grades!BA17="","",(VLOOKUP(Grades!BA17,ASLevels,2,FALSE)))</f>
        <v/>
      </c>
      <c r="BB17" s="6" t="str">
        <f>IF(Grades!BB17="","",(VLOOKUP(Grades!BB17,ASLevels,2,FALSE)))</f>
        <v/>
      </c>
      <c r="BC17" s="6" t="str">
        <f>IF(Grades!BC17="","",(VLOOKUP(Grades!BC17,ASLevels,2,FALSE)))</f>
        <v/>
      </c>
      <c r="BD17" s="6" t="str">
        <f>IF(Grades!BD17="","",(VLOOKUP(Grades!BD17,ASLevels,2,FALSE)))</f>
        <v/>
      </c>
      <c r="BE17" s="6" t="str">
        <f>IF(Grades!BE17="","",(VLOOKUP(Grades!BE17,ASLevels,2,FALSE)))</f>
        <v/>
      </c>
      <c r="BF17" s="6" t="str">
        <f>IF(Grades!BF17="","",(VLOOKUP(Grades!BF17,ASLevels,2,FALSE)))</f>
        <v/>
      </c>
      <c r="BG17" s="6" t="str">
        <f>IF(Grades!BG17="","",(VLOOKUP(Grades!BG17,ASLevels,2,FALSE)))</f>
        <v/>
      </c>
      <c r="BH17" s="6" t="str">
        <f>IF(Grades!BH17="","",(VLOOKUP(Grades!BH17,ASLevels,2,FALSE)))</f>
        <v/>
      </c>
      <c r="BI17" s="6" t="str">
        <f>IF(Grades!BI17="","",(VLOOKUP(Grades!BI17,ASLevels,2,FALSE)))</f>
        <v/>
      </c>
      <c r="BJ17" s="6" t="str">
        <f>IF(Grades!BJ17="","",(VLOOKUP(Grades!BJ17,ASLevels,2,FALSE)))</f>
        <v/>
      </c>
      <c r="BK17" s="6" t="str">
        <f>IF(Grades!BK17="","",(VLOOKUP(Grades!BK17,ASLevels,2,FALSE)))</f>
        <v/>
      </c>
      <c r="BL17" s="6" t="str">
        <f>IF(Grades!BL17="","",(VLOOKUP(Grades!BL17,ASLevels,2,FALSE)))</f>
        <v/>
      </c>
      <c r="BM17" s="6" t="str">
        <f>IF(Grades!BM17="","",(VLOOKUP(Grades!BM17,ASLevels,2,FALSE)))</f>
        <v/>
      </c>
      <c r="BN17" s="6" t="str">
        <f>IF(Grades!BN17="","",(VLOOKUP(Grades!BN17,ASLevels,2,FALSE)))</f>
        <v/>
      </c>
      <c r="BO17" s="6" t="str">
        <f>IF(Grades!BO17="","",(VLOOKUP(Grades!BO17,ASLevels,2,FALSE)))</f>
        <v/>
      </c>
      <c r="BP17" s="6" t="str">
        <f>IF(Grades!BP17="","",(VLOOKUP(Grades!BP17,ASLevels,2,FALSE)))</f>
        <v/>
      </c>
      <c r="BQ17" s="6" t="str">
        <f>IF(Grades!BQ17="","",(VLOOKUP(Grades!BQ17,ASLevels,2,FALSE)))</f>
        <v/>
      </c>
      <c r="BR17" s="6" t="str">
        <f>IF(Grades!BR17="","",(VLOOKUP(Grades!BR17,ASLevels,2,FALSE)))</f>
        <v/>
      </c>
      <c r="BS17" s="6" t="str">
        <f>IF(Grades!BS17="","",(VLOOKUP(Grades!BS17,ASLevels,2,FALSE)))</f>
        <v/>
      </c>
      <c r="BT17" s="6" t="str">
        <f>IF(Grades!BT17="","",(VLOOKUP(Grades!BT17,ASLevels,2,FALSE)))</f>
        <v/>
      </c>
      <c r="BU17" s="6" t="str">
        <f>IF(Grades!BU17="","",(VLOOKUP(Grades!BU17,ASLevels,2,FALSE)))</f>
        <v/>
      </c>
      <c r="BV17" s="6" t="str">
        <f>IF(Grades!BV17="","",(VLOOKUP(Grades!BV17,ASLevels,2,FALSE)))</f>
        <v/>
      </c>
      <c r="BW17" s="6" t="str">
        <f>IF(Grades!BW17="","",(VLOOKUP(Grades!BW17,ASLevels,2,FALSE)))</f>
        <v/>
      </c>
      <c r="BX17" s="6" t="str">
        <f>IF(Grades!BX17="","",(VLOOKUP(Grades!BX17,ASLevels,2,FALSE)))</f>
        <v/>
      </c>
      <c r="BY17" s="6" t="str">
        <f>IF(Grades!BY17="","",(VLOOKUP(Grades!BY17,ASLevels,2,FALSE)))</f>
        <v/>
      </c>
      <c r="BZ17" s="6" t="str">
        <f>IF(Grades!BZ17="","",(VLOOKUP(Grades!BZ17,ASLevels,2,FALSE)))</f>
        <v/>
      </c>
      <c r="CA17" s="6" t="str">
        <f>IF(Grades!CA17="","",(VLOOKUP(Grades!CA17,ASLevels,2,FALSE)))</f>
        <v/>
      </c>
      <c r="CB17" s="6" t="str">
        <f>IF(Grades!CB17="","",(VLOOKUP(Grades!CB17,ASLevels,2,FALSE)))</f>
        <v/>
      </c>
      <c r="CC17" s="6" t="str">
        <f>IF(Grades!CC17="","",(VLOOKUP(Grades!CC17,ASLevels,2,FALSE)))</f>
        <v/>
      </c>
      <c r="CD17" s="6" t="str">
        <f>IF(Grades!CD17="","",(VLOOKUP(Grades!CD17,ASLevels,2,FALSE)))</f>
        <v/>
      </c>
      <c r="CE17" s="6" t="str">
        <f>IF(Grades!CE17="","",(VLOOKUP(Grades!CE17,ASLevels,2,FALSE)))</f>
        <v/>
      </c>
      <c r="CF17" s="6" t="str">
        <f>IF(Grades!CF17="","",(VLOOKUP(Grades!CF17,ASLevels,2,FALSE)))</f>
        <v/>
      </c>
      <c r="CG17" s="6" t="str">
        <f>IF(Grades!CG17="","",(VLOOKUP(Grades!CG17,ASLevels,2,FALSE)))</f>
        <v/>
      </c>
      <c r="CH17" s="6" t="str">
        <f>IF(Grades!CH17="","",(VLOOKUP(Grades!CH17,ASLevels,2,FALSE)))</f>
        <v/>
      </c>
      <c r="CI17" s="6" t="str">
        <f>IF(Grades!CI17="","",(VLOOKUP(Grades!CI17,ASLevels,2,FALSE)))</f>
        <v/>
      </c>
      <c r="CJ17" s="6" t="str">
        <f>IF(Grades!CJ17="","",(VLOOKUP(Grades!CJ17,ASLevels,2,FALSE)))</f>
        <v/>
      </c>
      <c r="CK17" s="6" t="str">
        <f>IF(Grades!CK17="","",(VLOOKUP(Grades!CK17,ASLevels,2,FALSE)))</f>
        <v/>
      </c>
      <c r="CL17" s="6" t="str">
        <f>IF(Grades!CL17="","",(VLOOKUP(Grades!CL17,ASLevels,2,FALSE)))</f>
        <v/>
      </c>
      <c r="CM17" s="6" t="str">
        <f>IF(Grades!CM17="","",(VLOOKUP(Grades!CM17,ASLevels,2,FALSE)))</f>
        <v/>
      </c>
      <c r="CN17" s="6" t="str">
        <f>IF(Grades!CN17="","",(VLOOKUP(Grades!CN17,ASLevels,2,FALSE)))</f>
        <v/>
      </c>
      <c r="CO17" s="39" t="str">
        <f>IF(Grades!CO17="","",(VLOOKUP(Grades!CO17,EP,2,FALSE)))</f>
        <v/>
      </c>
      <c r="CP17" s="9" t="str">
        <f>IF(Grades!CP17="","",(VLOOKUP(Grades!CP17,KeySkills,2,FALSE)))</f>
        <v/>
      </c>
      <c r="CQ17" s="9" t="str">
        <f>IF(Grades!CQ17="","",(VLOOKUP(Grades!CQ17,KeySkills,2,FALSE)))</f>
        <v/>
      </c>
      <c r="CR17" s="9" t="str">
        <f>IF(Grades!CR17="","",(VLOOKUP(Grades!CR17,KeySkills,2,FALSE)))</f>
        <v/>
      </c>
      <c r="CS17" s="13" t="str">
        <f>IF(Grades!CS17="","",(VLOOKUP(Grades!CS17,BTECOCRNatCert,2,FALSE)))</f>
        <v/>
      </c>
      <c r="CT17" s="13" t="str">
        <f>IF(Grades!CT17="","",(VLOOKUP(Grades!CT17,BTECOCRNatCert,2,FALSE)))</f>
        <v/>
      </c>
      <c r="CU17" s="13" t="str">
        <f>IF(Grades!CU17="","",(VLOOKUP(Grades!CU17,BTECOCRNatCert,2,FALSE)))</f>
        <v/>
      </c>
      <c r="CV17" s="13" t="str">
        <f>IF(Grades!CV17="","",(VLOOKUP(Grades!CV17,BTECOCRNatCert,2,FALSE)))</f>
        <v/>
      </c>
      <c r="CW17" s="13" t="str">
        <f>IF(Grades!CW17="","",(VLOOKUP(Grades!CW17,BTECOCRNatCert,2,FALSE)))</f>
        <v/>
      </c>
      <c r="CX17" s="13" t="str">
        <f>IF(Grades!CX17="","",(VLOOKUP(Grades!CX17,BTECOCRNatCert,2,FALSE)))</f>
        <v/>
      </c>
      <c r="CY17" s="13" t="str">
        <f>IF(Grades!CY17="","",(VLOOKUP(Grades!CY17,BTECOCRNatCert,2,FALSE)))</f>
        <v/>
      </c>
      <c r="CZ17" s="15" t="str">
        <f>IF(Grades!CZ17="","",(VLOOKUP(Grades!CZ17,BTECNatDip,2,FALSE)))</f>
        <v/>
      </c>
      <c r="DA17" s="15" t="str">
        <f>IF(Grades!DA17="","",(VLOOKUP(Grades!DA17,BTECNatDip,2,FALSE)))</f>
        <v/>
      </c>
      <c r="DB17" s="15" t="str">
        <f>IF(Grades!DB17="","",(VLOOKUP(Grades!DB17,BTECNatDip,2,FALSE)))</f>
        <v/>
      </c>
      <c r="DC17" s="21" t="str">
        <f>IF(Grades!DC17="","",(VLOOKUP(Grades!DC17,OCRNatDip,2,FALSE)))</f>
        <v/>
      </c>
      <c r="DD17" s="21" t="str">
        <f>IF(Grades!DD17="","",(VLOOKUP(Grades!DD17,OCRNatDip,2,FALSE)))</f>
        <v/>
      </c>
      <c r="DE17" s="21" t="str">
        <f>IF(Grades!DE17="","",(VLOOKUP(Grades!DE17,OCRNatDip,2,FALSE)))</f>
        <v/>
      </c>
      <c r="DF17" s="37" t="str">
        <f>IF(Grades!DF17="","",(VLOOKUP(Grades!DF17,BTECExtDip,2,FALSE)))</f>
        <v/>
      </c>
      <c r="DG17" s="37" t="str">
        <f>IF(Grades!DG17="","",(VLOOKUP(Grades!DG17,BTECExtDip,2,FALSE)))</f>
        <v/>
      </c>
      <c r="DH17" s="37" t="str">
        <f>IF(Grades!DH17="","",(VLOOKUP(Grades!DH17,BTECExtDip,2,FALSE)))</f>
        <v/>
      </c>
      <c r="DI17" s="21" t="str">
        <f>IF(Grades!DI17="","",(VLOOKUP(Grades!DI17,OCRExtDip,2,FALSE)))</f>
        <v/>
      </c>
      <c r="DJ17" s="21" t="str">
        <f>IF(Grades!DJ17="","",(VLOOKUP(Grades!DJ17,OCRExtDip,2,FALSE)))</f>
        <v/>
      </c>
      <c r="DK17" s="21" t="str">
        <f>IF(Grades!DK17="","",(VLOOKUP(Grades!DK17,OCRExtDip,2,FALSE)))</f>
        <v/>
      </c>
      <c r="DL17" s="17" t="str">
        <f>IF(Grades!DL17="","",(VLOOKUP(Grades!DL17,PL,2,FALSE)))</f>
        <v/>
      </c>
      <c r="DM17" s="38" t="str">
        <f>IF(Grades!DM17="","",(VLOOKUP(Grades!DM17,FSM,2,FALSE)))</f>
        <v/>
      </c>
      <c r="DN17" s="38" t="str">
        <f>IF(Grades!DN17="","",(VLOOKUP(Grades!DN17,FSM,2,FALSE)))</f>
        <v/>
      </c>
      <c r="DO17" s="9" t="str">
        <f>IF(Grades!DO17="","",(VLOOKUP(Grades!DO17,AEA,2,FALSE)))</f>
        <v/>
      </c>
      <c r="DP17" s="9" t="str">
        <f>IF(Grades!DP17="","",(VLOOKUP(Grades!DP17,AEA,2,FALSE)))</f>
        <v/>
      </c>
      <c r="DQ17" s="9" t="str">
        <f>IF(Grades!DQ17="","",(VLOOKUP(Grades!DQ17,AEA,2,FALSE)))</f>
        <v/>
      </c>
      <c r="DR17" s="62" t="str">
        <f>IF(Grades!DR17="","",(VLOOKUP(Grades!DR17,AllDip?,2,FALSE)))</f>
        <v/>
      </c>
      <c r="DT17" s="1">
        <f t="shared" si="14"/>
        <v>0</v>
      </c>
      <c r="DU17" s="1">
        <f t="shared" si="0"/>
        <v>0</v>
      </c>
      <c r="DV17" s="1">
        <f t="shared" si="1"/>
        <v>0</v>
      </c>
      <c r="DW17" s="1">
        <f t="shared" si="2"/>
        <v>0</v>
      </c>
      <c r="DX17" s="1">
        <f t="shared" si="3"/>
        <v>0</v>
      </c>
      <c r="DY17" s="172">
        <f t="shared" si="4"/>
        <v>0</v>
      </c>
      <c r="DZ17" s="1">
        <f t="shared" si="5"/>
        <v>0</v>
      </c>
      <c r="EA17" s="1">
        <f t="shared" si="6"/>
        <v>0</v>
      </c>
      <c r="EB17" s="1">
        <f t="shared" si="7"/>
        <v>0</v>
      </c>
      <c r="EC17" s="1">
        <f t="shared" si="8"/>
        <v>0</v>
      </c>
      <c r="ED17" s="1">
        <f t="shared" si="9"/>
        <v>0</v>
      </c>
      <c r="EE17" s="1">
        <f t="shared" si="10"/>
        <v>0</v>
      </c>
      <c r="EF17" s="1">
        <f t="shared" si="11"/>
        <v>0</v>
      </c>
      <c r="EG17" s="1">
        <f t="shared" si="12"/>
        <v>0</v>
      </c>
      <c r="EH17" s="1">
        <f t="shared" si="15"/>
        <v>0</v>
      </c>
      <c r="EI17" s="1">
        <f t="shared" si="16"/>
        <v>0</v>
      </c>
      <c r="EJ17" s="1">
        <f t="shared" si="17"/>
        <v>0</v>
      </c>
      <c r="EK17" s="1">
        <f t="shared" si="22"/>
        <v>0</v>
      </c>
      <c r="EL17" s="1">
        <f t="shared" si="18"/>
        <v>0</v>
      </c>
      <c r="EM17" s="1" t="e">
        <f t="shared" si="19"/>
        <v>#DIV/0!</v>
      </c>
      <c r="EN17" s="1" t="e">
        <f t="shared" si="20"/>
        <v>#DIV/0!</v>
      </c>
      <c r="EO17" s="1" t="e">
        <f t="shared" si="21"/>
        <v>#DIV/0!</v>
      </c>
    </row>
    <row r="18" spans="1:145" ht="11.25" x14ac:dyDescent="0.2">
      <c r="A18" s="92"/>
      <c r="B18" s="92"/>
      <c r="C18" s="92"/>
      <c r="D18" s="92"/>
      <c r="E18" s="3" t="str">
        <f>IF(Grades!E18="","",(VLOOKUP(Grades!E18,ALevels,2,FALSE)))</f>
        <v/>
      </c>
      <c r="F18" s="3" t="str">
        <f>IF(Grades!F18="","",(VLOOKUP(Grades!F18,ALevels,2,FALSE)))</f>
        <v/>
      </c>
      <c r="G18" s="3" t="str">
        <f>IF(Grades!G18="","",(VLOOKUP(Grades!G18,ALevels,2,FALSE)))</f>
        <v/>
      </c>
      <c r="H18" s="3" t="str">
        <f>IF(Grades!H18="","",(VLOOKUP(Grades!H18,ALevels,2,FALSE)))</f>
        <v/>
      </c>
      <c r="I18" s="3" t="str">
        <f>IF(Grades!I18="","",(VLOOKUP(Grades!I18,ALevels,2,FALSE)))</f>
        <v/>
      </c>
      <c r="J18" s="3" t="str">
        <f>IF(Grades!J18="","",(VLOOKUP(Grades!J18,ALevels,2,FALSE)))</f>
        <v/>
      </c>
      <c r="K18" s="3" t="str">
        <f>IF(Grades!K18="","",(VLOOKUP(Grades!K18,ALevels,2,FALSE)))</f>
        <v/>
      </c>
      <c r="L18" s="3" t="str">
        <f>IF(Grades!L18="","",(VLOOKUP(Grades!L18,ALevels,2,FALSE)))</f>
        <v/>
      </c>
      <c r="M18" s="3" t="str">
        <f>IF(Grades!M18="","",(VLOOKUP(Grades!M18,ALevels,2,FALSE)))</f>
        <v/>
      </c>
      <c r="N18" s="3" t="str">
        <f>IF(Grades!N18="","",(VLOOKUP(Grades!N18,ALevels,2,FALSE)))</f>
        <v/>
      </c>
      <c r="O18" s="3" t="str">
        <f>IF(Grades!O18="","",(VLOOKUP(Grades!O18,ALevels,2,FALSE)))</f>
        <v/>
      </c>
      <c r="P18" s="3" t="str">
        <f>IF(Grades!P18="","",(VLOOKUP(Grades!P18,ALevels,2,FALSE)))</f>
        <v/>
      </c>
      <c r="Q18" s="3" t="str">
        <f>IF(Grades!Q18="","",(VLOOKUP(Grades!Q18,ALevels,2,FALSE)))</f>
        <v/>
      </c>
      <c r="R18" s="3" t="str">
        <f>IF(Grades!R18="","",(VLOOKUP(Grades!R18,ALevels,2,FALSE)))</f>
        <v/>
      </c>
      <c r="S18" s="3" t="str">
        <f>IF(Grades!S18="","",(VLOOKUP(Grades!S18,ALevels,2,FALSE)))</f>
        <v/>
      </c>
      <c r="T18" s="3" t="str">
        <f>IF(Grades!T18="","",(VLOOKUP(Grades!T18,ALevels,2,FALSE)))</f>
        <v/>
      </c>
      <c r="U18" s="3" t="str">
        <f>IF(Grades!U18="","",(VLOOKUP(Grades!U18,ALevels,2,FALSE)))</f>
        <v/>
      </c>
      <c r="V18" s="3" t="str">
        <f>IF(Grades!V18="","",(VLOOKUP(Grades!V18,ALevels,2,FALSE)))</f>
        <v/>
      </c>
      <c r="W18" s="3" t="str">
        <f>IF(Grades!W18="","",(VLOOKUP(Grades!W18,ALevels,2,FALSE)))</f>
        <v/>
      </c>
      <c r="X18" s="3" t="str">
        <f>IF(Grades!X18="","",(VLOOKUP(Grades!X18,ALevels,2,FALSE)))</f>
        <v/>
      </c>
      <c r="Y18" s="3" t="str">
        <f>IF(Grades!Y18="","",(VLOOKUP(Grades!Y18,ALevels,2,FALSE)))</f>
        <v/>
      </c>
      <c r="Z18" s="3" t="str">
        <f>IF(Grades!Z18="","",(VLOOKUP(Grades!Z18,ALevels,2,FALSE)))</f>
        <v/>
      </c>
      <c r="AA18" s="3" t="str">
        <f>IF(Grades!AA18="","",(VLOOKUP(Grades!AA18,ALevels,2,FALSE)))</f>
        <v/>
      </c>
      <c r="AB18" s="3" t="str">
        <f>IF(Grades!AB18="","",(VLOOKUP(Grades!AB18,ALevels,2,FALSE)))</f>
        <v/>
      </c>
      <c r="AC18" s="3" t="str">
        <f>IF(Grades!AC18="","",(VLOOKUP(Grades!AC18,ALevels,2,FALSE)))</f>
        <v/>
      </c>
      <c r="AD18" s="3" t="str">
        <f>IF(Grades!AD18="","",(VLOOKUP(Grades!AD18,ALevels,2,FALSE)))</f>
        <v/>
      </c>
      <c r="AE18" s="3" t="str">
        <f>IF(Grades!AE18="","",(VLOOKUP(Grades!AE18,ALevels,2,FALSE)))</f>
        <v/>
      </c>
      <c r="AF18" s="3" t="str">
        <f>IF(Grades!AF18="","",(VLOOKUP(Grades!AF18,ALevels,2,FALSE)))</f>
        <v/>
      </c>
      <c r="AG18" s="3" t="str">
        <f>IF(Grades!AG18="","",(VLOOKUP(Grades!AG18,ALevels,2,FALSE)))</f>
        <v/>
      </c>
      <c r="AH18" s="3" t="str">
        <f>IF(Grades!AH18="","",(VLOOKUP(Grades!AH18,ALevels,2,FALSE)))</f>
        <v/>
      </c>
      <c r="AI18" s="3" t="str">
        <f>IF(Grades!AI18="","",(VLOOKUP(Grades!AI18,ALevels,2,FALSE)))</f>
        <v/>
      </c>
      <c r="AJ18" s="3" t="str">
        <f>IF(Grades!AJ18="","",(VLOOKUP(Grades!AJ18,ALevels,2,FALSE)))</f>
        <v/>
      </c>
      <c r="AK18" s="3" t="str">
        <f>IF(Grades!AK18="","",(VLOOKUP(Grades!AK18,ALevels,2,FALSE)))</f>
        <v/>
      </c>
      <c r="AL18" s="3" t="str">
        <f>IF(Grades!AL18="","",(VLOOKUP(Grades!AL18,ALevels,2,FALSE)))</f>
        <v/>
      </c>
      <c r="AM18" s="3" t="str">
        <f>IF(Grades!AM18="","",(VLOOKUP(Grades!AM18,ALevels,2,FALSE)))</f>
        <v/>
      </c>
      <c r="AN18" s="3" t="str">
        <f>IF(Grades!AN18="","",(VLOOKUP(Grades!AN18,ALevels,2,FALSE)))</f>
        <v/>
      </c>
      <c r="AO18" s="3" t="str">
        <f>IF(Grades!AO18="","",(VLOOKUP(Grades!AO18,ALevels,2,FALSE)))</f>
        <v/>
      </c>
      <c r="AP18" s="3" t="str">
        <f>IF(Grades!AP18="","",(VLOOKUP(Grades!AP18,ALevels,2,FALSE)))</f>
        <v/>
      </c>
      <c r="AQ18" s="3" t="str">
        <f>IF(Grades!AQ18="","",(VLOOKUP(Grades!AQ18,ALevels,2,FALSE)))</f>
        <v/>
      </c>
      <c r="AR18" s="3" t="str">
        <f>IF(Grades!AR18="","",(VLOOKUP(Grades!AR18,ALevels,2,FALSE)))</f>
        <v/>
      </c>
      <c r="AS18" s="3" t="str">
        <f>IF(Grades!AS18="","",(VLOOKUP(Grades!AS18,ALevels,2,FALSE)))</f>
        <v/>
      </c>
      <c r="AT18" s="3" t="str">
        <f>IF(Grades!AT18="","",(VLOOKUP(Grades!AT18,ALevels,2,FALSE)))</f>
        <v/>
      </c>
      <c r="AU18" s="3" t="str">
        <f>IF(Grades!AU18="","",(VLOOKUP(Grades!AU18,ALevels,2,FALSE)))</f>
        <v/>
      </c>
      <c r="AV18" s="3" t="str">
        <f>IF(Grades!AV18="","",(VLOOKUP(Grades!AV18,ALevels,2,FALSE)))</f>
        <v/>
      </c>
      <c r="AW18" s="6" t="str">
        <f>IF(Grades!AW18="","",(VLOOKUP(Grades!AW18,ASLevels,2,FALSE)))</f>
        <v/>
      </c>
      <c r="AX18" s="6" t="str">
        <f>IF(Grades!AX18="","",(VLOOKUP(Grades!AX18,ASLevels,2,FALSE)))</f>
        <v/>
      </c>
      <c r="AY18" s="6" t="str">
        <f>IF(Grades!AY18="","",(VLOOKUP(Grades!AY18,ASLevels,2,FALSE)))</f>
        <v/>
      </c>
      <c r="AZ18" s="6" t="str">
        <f>IF(Grades!AZ18="","",(VLOOKUP(Grades!AZ18,ASLevels,2,FALSE)))</f>
        <v/>
      </c>
      <c r="BA18" s="6" t="str">
        <f>IF(Grades!BA18="","",(VLOOKUP(Grades!BA18,ASLevels,2,FALSE)))</f>
        <v/>
      </c>
      <c r="BB18" s="6" t="str">
        <f>IF(Grades!BB18="","",(VLOOKUP(Grades!BB18,ASLevels,2,FALSE)))</f>
        <v/>
      </c>
      <c r="BC18" s="6" t="str">
        <f>IF(Grades!BC18="","",(VLOOKUP(Grades!BC18,ASLevels,2,FALSE)))</f>
        <v/>
      </c>
      <c r="BD18" s="6" t="str">
        <f>IF(Grades!BD18="","",(VLOOKUP(Grades!BD18,ASLevels,2,FALSE)))</f>
        <v/>
      </c>
      <c r="BE18" s="6" t="str">
        <f>IF(Grades!BE18="","",(VLOOKUP(Grades!BE18,ASLevels,2,FALSE)))</f>
        <v/>
      </c>
      <c r="BF18" s="6" t="str">
        <f>IF(Grades!BF18="","",(VLOOKUP(Grades!BF18,ASLevels,2,FALSE)))</f>
        <v/>
      </c>
      <c r="BG18" s="6" t="str">
        <f>IF(Grades!BG18="","",(VLOOKUP(Grades!BG18,ASLevels,2,FALSE)))</f>
        <v/>
      </c>
      <c r="BH18" s="6" t="str">
        <f>IF(Grades!BH18="","",(VLOOKUP(Grades!BH18,ASLevels,2,FALSE)))</f>
        <v/>
      </c>
      <c r="BI18" s="6" t="str">
        <f>IF(Grades!BI18="","",(VLOOKUP(Grades!BI18,ASLevels,2,FALSE)))</f>
        <v/>
      </c>
      <c r="BJ18" s="6" t="str">
        <f>IF(Grades!BJ18="","",(VLOOKUP(Grades!BJ18,ASLevels,2,FALSE)))</f>
        <v/>
      </c>
      <c r="BK18" s="6" t="str">
        <f>IF(Grades!BK18="","",(VLOOKUP(Grades!BK18,ASLevels,2,FALSE)))</f>
        <v/>
      </c>
      <c r="BL18" s="6" t="str">
        <f>IF(Grades!BL18="","",(VLOOKUP(Grades!BL18,ASLevels,2,FALSE)))</f>
        <v/>
      </c>
      <c r="BM18" s="6" t="str">
        <f>IF(Grades!BM18="","",(VLOOKUP(Grades!BM18,ASLevels,2,FALSE)))</f>
        <v/>
      </c>
      <c r="BN18" s="6" t="str">
        <f>IF(Grades!BN18="","",(VLOOKUP(Grades!BN18,ASLevels,2,FALSE)))</f>
        <v/>
      </c>
      <c r="BO18" s="6" t="str">
        <f>IF(Grades!BO18="","",(VLOOKUP(Grades!BO18,ASLevels,2,FALSE)))</f>
        <v/>
      </c>
      <c r="BP18" s="6" t="str">
        <f>IF(Grades!BP18="","",(VLOOKUP(Grades!BP18,ASLevels,2,FALSE)))</f>
        <v/>
      </c>
      <c r="BQ18" s="6" t="str">
        <f>IF(Grades!BQ18="","",(VLOOKUP(Grades!BQ18,ASLevels,2,FALSE)))</f>
        <v/>
      </c>
      <c r="BR18" s="6" t="str">
        <f>IF(Grades!BR18="","",(VLOOKUP(Grades!BR18,ASLevels,2,FALSE)))</f>
        <v/>
      </c>
      <c r="BS18" s="6" t="str">
        <f>IF(Grades!BS18="","",(VLOOKUP(Grades!BS18,ASLevels,2,FALSE)))</f>
        <v/>
      </c>
      <c r="BT18" s="6" t="str">
        <f>IF(Grades!BT18="","",(VLOOKUP(Grades!BT18,ASLevels,2,FALSE)))</f>
        <v/>
      </c>
      <c r="BU18" s="6" t="str">
        <f>IF(Grades!BU18="","",(VLOOKUP(Grades!BU18,ASLevels,2,FALSE)))</f>
        <v/>
      </c>
      <c r="BV18" s="6" t="str">
        <f>IF(Grades!BV18="","",(VLOOKUP(Grades!BV18,ASLevels,2,FALSE)))</f>
        <v/>
      </c>
      <c r="BW18" s="6" t="str">
        <f>IF(Grades!BW18="","",(VLOOKUP(Grades!BW18,ASLevels,2,FALSE)))</f>
        <v/>
      </c>
      <c r="BX18" s="6" t="str">
        <f>IF(Grades!BX18="","",(VLOOKUP(Grades!BX18,ASLevels,2,FALSE)))</f>
        <v/>
      </c>
      <c r="BY18" s="6" t="str">
        <f>IF(Grades!BY18="","",(VLOOKUP(Grades!BY18,ASLevels,2,FALSE)))</f>
        <v/>
      </c>
      <c r="BZ18" s="6" t="str">
        <f>IF(Grades!BZ18="","",(VLOOKUP(Grades!BZ18,ASLevels,2,FALSE)))</f>
        <v/>
      </c>
      <c r="CA18" s="6" t="str">
        <f>IF(Grades!CA18="","",(VLOOKUP(Grades!CA18,ASLevels,2,FALSE)))</f>
        <v/>
      </c>
      <c r="CB18" s="6" t="str">
        <f>IF(Grades!CB18="","",(VLOOKUP(Grades!CB18,ASLevels,2,FALSE)))</f>
        <v/>
      </c>
      <c r="CC18" s="6" t="str">
        <f>IF(Grades!CC18="","",(VLOOKUP(Grades!CC18,ASLevels,2,FALSE)))</f>
        <v/>
      </c>
      <c r="CD18" s="6" t="str">
        <f>IF(Grades!CD18="","",(VLOOKUP(Grades!CD18,ASLevels,2,FALSE)))</f>
        <v/>
      </c>
      <c r="CE18" s="6" t="str">
        <f>IF(Grades!CE18="","",(VLOOKUP(Grades!CE18,ASLevels,2,FALSE)))</f>
        <v/>
      </c>
      <c r="CF18" s="6" t="str">
        <f>IF(Grades!CF18="","",(VLOOKUP(Grades!CF18,ASLevels,2,FALSE)))</f>
        <v/>
      </c>
      <c r="CG18" s="6" t="str">
        <f>IF(Grades!CG18="","",(VLOOKUP(Grades!CG18,ASLevels,2,FALSE)))</f>
        <v/>
      </c>
      <c r="CH18" s="6" t="str">
        <f>IF(Grades!CH18="","",(VLOOKUP(Grades!CH18,ASLevels,2,FALSE)))</f>
        <v/>
      </c>
      <c r="CI18" s="6" t="str">
        <f>IF(Grades!CI18="","",(VLOOKUP(Grades!CI18,ASLevels,2,FALSE)))</f>
        <v/>
      </c>
      <c r="CJ18" s="6" t="str">
        <f>IF(Grades!CJ18="","",(VLOOKUP(Grades!CJ18,ASLevels,2,FALSE)))</f>
        <v/>
      </c>
      <c r="CK18" s="6" t="str">
        <f>IF(Grades!CK18="","",(VLOOKUP(Grades!CK18,ASLevels,2,FALSE)))</f>
        <v/>
      </c>
      <c r="CL18" s="6" t="str">
        <f>IF(Grades!CL18="","",(VLOOKUP(Grades!CL18,ASLevels,2,FALSE)))</f>
        <v/>
      </c>
      <c r="CM18" s="6" t="str">
        <f>IF(Grades!CM18="","",(VLOOKUP(Grades!CM18,ASLevels,2,FALSE)))</f>
        <v/>
      </c>
      <c r="CN18" s="6" t="str">
        <f>IF(Grades!CN18="","",(VLOOKUP(Grades!CN18,ASLevels,2,FALSE)))</f>
        <v/>
      </c>
      <c r="CO18" s="39" t="str">
        <f>IF(Grades!CO18="","",(VLOOKUP(Grades!CO18,EP,2,FALSE)))</f>
        <v/>
      </c>
      <c r="CP18" s="9" t="str">
        <f>IF(Grades!CP18="","",(VLOOKUP(Grades!CP18,KeySkills,2,FALSE)))</f>
        <v/>
      </c>
      <c r="CQ18" s="9" t="str">
        <f>IF(Grades!CQ18="","",(VLOOKUP(Grades!CQ18,KeySkills,2,FALSE)))</f>
        <v/>
      </c>
      <c r="CR18" s="9" t="str">
        <f>IF(Grades!CR18="","",(VLOOKUP(Grades!CR18,KeySkills,2,FALSE)))</f>
        <v/>
      </c>
      <c r="CS18" s="13" t="str">
        <f>IF(Grades!CS18="","",(VLOOKUP(Grades!CS18,BTECOCRNatCert,2,FALSE)))</f>
        <v/>
      </c>
      <c r="CT18" s="13" t="str">
        <f>IF(Grades!CT18="","",(VLOOKUP(Grades!CT18,BTECOCRNatCert,2,FALSE)))</f>
        <v/>
      </c>
      <c r="CU18" s="13" t="str">
        <f>IF(Grades!CU18="","",(VLOOKUP(Grades!CU18,BTECOCRNatCert,2,FALSE)))</f>
        <v/>
      </c>
      <c r="CV18" s="13" t="str">
        <f>IF(Grades!CV18="","",(VLOOKUP(Grades!CV18,BTECOCRNatCert,2,FALSE)))</f>
        <v/>
      </c>
      <c r="CW18" s="13" t="str">
        <f>IF(Grades!CW18="","",(VLOOKUP(Grades!CW18,BTECOCRNatCert,2,FALSE)))</f>
        <v/>
      </c>
      <c r="CX18" s="13" t="str">
        <f>IF(Grades!CX18="","",(VLOOKUP(Grades!CX18,BTECOCRNatCert,2,FALSE)))</f>
        <v/>
      </c>
      <c r="CY18" s="13" t="str">
        <f>IF(Grades!CY18="","",(VLOOKUP(Grades!CY18,BTECOCRNatCert,2,FALSE)))</f>
        <v/>
      </c>
      <c r="CZ18" s="15" t="str">
        <f>IF(Grades!CZ18="","",(VLOOKUP(Grades!CZ18,BTECNatDip,2,FALSE)))</f>
        <v/>
      </c>
      <c r="DA18" s="15" t="str">
        <f>IF(Grades!DA18="","",(VLOOKUP(Grades!DA18,BTECNatDip,2,FALSE)))</f>
        <v/>
      </c>
      <c r="DB18" s="15" t="str">
        <f>IF(Grades!DB18="","",(VLOOKUP(Grades!DB18,BTECNatDip,2,FALSE)))</f>
        <v/>
      </c>
      <c r="DC18" s="21" t="str">
        <f>IF(Grades!DC18="","",(VLOOKUP(Grades!DC18,OCRNatDip,2,FALSE)))</f>
        <v/>
      </c>
      <c r="DD18" s="21" t="str">
        <f>IF(Grades!DD18="","",(VLOOKUP(Grades!DD18,OCRNatDip,2,FALSE)))</f>
        <v/>
      </c>
      <c r="DE18" s="21" t="str">
        <f>IF(Grades!DE18="","",(VLOOKUP(Grades!DE18,OCRNatDip,2,FALSE)))</f>
        <v/>
      </c>
      <c r="DF18" s="37" t="str">
        <f>IF(Grades!DF18="","",(VLOOKUP(Grades!DF18,BTECExtDip,2,FALSE)))</f>
        <v/>
      </c>
      <c r="DG18" s="37" t="str">
        <f>IF(Grades!DG18="","",(VLOOKUP(Grades!DG18,BTECExtDip,2,FALSE)))</f>
        <v/>
      </c>
      <c r="DH18" s="37" t="str">
        <f>IF(Grades!DH18="","",(VLOOKUP(Grades!DH18,BTECExtDip,2,FALSE)))</f>
        <v/>
      </c>
      <c r="DI18" s="21" t="str">
        <f>IF(Grades!DI18="","",(VLOOKUP(Grades!DI18,OCRExtDip,2,FALSE)))</f>
        <v/>
      </c>
      <c r="DJ18" s="21" t="str">
        <f>IF(Grades!DJ18="","",(VLOOKUP(Grades!DJ18,OCRExtDip,2,FALSE)))</f>
        <v/>
      </c>
      <c r="DK18" s="21" t="str">
        <f>IF(Grades!DK18="","",(VLOOKUP(Grades!DK18,OCRExtDip,2,FALSE)))</f>
        <v/>
      </c>
      <c r="DL18" s="17" t="str">
        <f>IF(Grades!DL18="","",(VLOOKUP(Grades!DL18,PL,2,FALSE)))</f>
        <v/>
      </c>
      <c r="DM18" s="38" t="str">
        <f>IF(Grades!DM18="","",(VLOOKUP(Grades!DM18,FSM,2,FALSE)))</f>
        <v/>
      </c>
      <c r="DN18" s="38" t="str">
        <f>IF(Grades!DN18="","",(VLOOKUP(Grades!DN18,FSM,2,FALSE)))</f>
        <v/>
      </c>
      <c r="DO18" s="9" t="str">
        <f>IF(Grades!DO18="","",(VLOOKUP(Grades!DO18,AEA,2,FALSE)))</f>
        <v/>
      </c>
      <c r="DP18" s="9" t="str">
        <f>IF(Grades!DP18="","",(VLOOKUP(Grades!DP18,AEA,2,FALSE)))</f>
        <v/>
      </c>
      <c r="DQ18" s="9" t="str">
        <f>IF(Grades!DQ18="","",(VLOOKUP(Grades!DQ18,AEA,2,FALSE)))</f>
        <v/>
      </c>
      <c r="DR18" s="62" t="str">
        <f>IF(Grades!DR18="","",(VLOOKUP(Grades!DR18,AllDip?,2,FALSE)))</f>
        <v/>
      </c>
      <c r="DT18" s="1">
        <f t="shared" si="14"/>
        <v>0</v>
      </c>
      <c r="DU18" s="1">
        <f t="shared" si="0"/>
        <v>0</v>
      </c>
      <c r="DV18" s="1">
        <f t="shared" si="1"/>
        <v>0</v>
      </c>
      <c r="DW18" s="1">
        <f t="shared" si="2"/>
        <v>0</v>
      </c>
      <c r="DX18" s="1">
        <f t="shared" si="3"/>
        <v>0</v>
      </c>
      <c r="DY18" s="172">
        <f t="shared" si="4"/>
        <v>0</v>
      </c>
      <c r="DZ18" s="1">
        <f t="shared" si="5"/>
        <v>0</v>
      </c>
      <c r="EA18" s="1">
        <f t="shared" si="6"/>
        <v>0</v>
      </c>
      <c r="EB18" s="1">
        <f t="shared" si="7"/>
        <v>0</v>
      </c>
      <c r="EC18" s="1">
        <f t="shared" si="8"/>
        <v>0</v>
      </c>
      <c r="ED18" s="1">
        <f t="shared" si="9"/>
        <v>0</v>
      </c>
      <c r="EE18" s="1">
        <f t="shared" si="10"/>
        <v>0</v>
      </c>
      <c r="EF18" s="1">
        <f t="shared" si="11"/>
        <v>0</v>
      </c>
      <c r="EG18" s="1">
        <f t="shared" si="12"/>
        <v>0</v>
      </c>
      <c r="EH18" s="1">
        <f t="shared" si="15"/>
        <v>0</v>
      </c>
      <c r="EI18" s="1">
        <f t="shared" si="16"/>
        <v>0</v>
      </c>
      <c r="EJ18" s="1">
        <f t="shared" si="17"/>
        <v>0</v>
      </c>
      <c r="EK18" s="1">
        <f t="shared" si="22"/>
        <v>0</v>
      </c>
      <c r="EL18" s="1">
        <f t="shared" si="18"/>
        <v>0</v>
      </c>
      <c r="EM18" s="1" t="e">
        <f t="shared" si="19"/>
        <v>#DIV/0!</v>
      </c>
      <c r="EN18" s="1" t="e">
        <f t="shared" si="20"/>
        <v>#DIV/0!</v>
      </c>
      <c r="EO18" s="1" t="e">
        <f t="shared" si="21"/>
        <v>#DIV/0!</v>
      </c>
    </row>
    <row r="19" spans="1:145" ht="11.25" x14ac:dyDescent="0.2">
      <c r="A19" s="92"/>
      <c r="B19" s="92"/>
      <c r="C19" s="92"/>
      <c r="D19" s="92"/>
      <c r="E19" s="3" t="str">
        <f>IF(Grades!E19="","",(VLOOKUP(Grades!E19,ALevels,2,FALSE)))</f>
        <v/>
      </c>
      <c r="F19" s="3" t="str">
        <f>IF(Grades!F19="","",(VLOOKUP(Grades!F19,ALevels,2,FALSE)))</f>
        <v/>
      </c>
      <c r="G19" s="3" t="str">
        <f>IF(Grades!G19="","",(VLOOKUP(Grades!G19,ALevels,2,FALSE)))</f>
        <v/>
      </c>
      <c r="H19" s="3" t="str">
        <f>IF(Grades!H19="","",(VLOOKUP(Grades!H19,ALevels,2,FALSE)))</f>
        <v/>
      </c>
      <c r="I19" s="3" t="str">
        <f>IF(Grades!I19="","",(VLOOKUP(Grades!I19,ALevels,2,FALSE)))</f>
        <v/>
      </c>
      <c r="J19" s="3" t="str">
        <f>IF(Grades!J19="","",(VLOOKUP(Grades!J19,ALevels,2,FALSE)))</f>
        <v/>
      </c>
      <c r="K19" s="3" t="str">
        <f>IF(Grades!K19="","",(VLOOKUP(Grades!K19,ALevels,2,FALSE)))</f>
        <v/>
      </c>
      <c r="L19" s="3" t="str">
        <f>IF(Grades!L19="","",(VLOOKUP(Grades!L19,ALevels,2,FALSE)))</f>
        <v/>
      </c>
      <c r="M19" s="3" t="str">
        <f>IF(Grades!M19="","",(VLOOKUP(Grades!M19,ALevels,2,FALSE)))</f>
        <v/>
      </c>
      <c r="N19" s="3" t="str">
        <f>IF(Grades!N19="","",(VLOOKUP(Grades!N19,ALevels,2,FALSE)))</f>
        <v/>
      </c>
      <c r="O19" s="3" t="str">
        <f>IF(Grades!O19="","",(VLOOKUP(Grades!O19,ALevels,2,FALSE)))</f>
        <v/>
      </c>
      <c r="P19" s="3" t="str">
        <f>IF(Grades!P19="","",(VLOOKUP(Grades!P19,ALevels,2,FALSE)))</f>
        <v/>
      </c>
      <c r="Q19" s="3" t="str">
        <f>IF(Grades!Q19="","",(VLOOKUP(Grades!Q19,ALevels,2,FALSE)))</f>
        <v/>
      </c>
      <c r="R19" s="3" t="str">
        <f>IF(Grades!R19="","",(VLOOKUP(Grades!R19,ALevels,2,FALSE)))</f>
        <v/>
      </c>
      <c r="S19" s="3" t="str">
        <f>IF(Grades!S19="","",(VLOOKUP(Grades!S19,ALevels,2,FALSE)))</f>
        <v/>
      </c>
      <c r="T19" s="3" t="str">
        <f>IF(Grades!T19="","",(VLOOKUP(Grades!T19,ALevels,2,FALSE)))</f>
        <v/>
      </c>
      <c r="U19" s="3" t="str">
        <f>IF(Grades!U19="","",(VLOOKUP(Grades!U19,ALevels,2,FALSE)))</f>
        <v/>
      </c>
      <c r="V19" s="3" t="str">
        <f>IF(Grades!V19="","",(VLOOKUP(Grades!V19,ALevels,2,FALSE)))</f>
        <v/>
      </c>
      <c r="W19" s="3" t="str">
        <f>IF(Grades!W19="","",(VLOOKUP(Grades!W19,ALevels,2,FALSE)))</f>
        <v/>
      </c>
      <c r="X19" s="3" t="str">
        <f>IF(Grades!X19="","",(VLOOKUP(Grades!X19,ALevels,2,FALSE)))</f>
        <v/>
      </c>
      <c r="Y19" s="3" t="str">
        <f>IF(Grades!Y19="","",(VLOOKUP(Grades!Y19,ALevels,2,FALSE)))</f>
        <v/>
      </c>
      <c r="Z19" s="3" t="str">
        <f>IF(Grades!Z19="","",(VLOOKUP(Grades!Z19,ALevels,2,FALSE)))</f>
        <v/>
      </c>
      <c r="AA19" s="3" t="str">
        <f>IF(Grades!AA19="","",(VLOOKUP(Grades!AA19,ALevels,2,FALSE)))</f>
        <v/>
      </c>
      <c r="AB19" s="3" t="str">
        <f>IF(Grades!AB19="","",(VLOOKUP(Grades!AB19,ALevels,2,FALSE)))</f>
        <v/>
      </c>
      <c r="AC19" s="3" t="str">
        <f>IF(Grades!AC19="","",(VLOOKUP(Grades!AC19,ALevels,2,FALSE)))</f>
        <v/>
      </c>
      <c r="AD19" s="3" t="str">
        <f>IF(Grades!AD19="","",(VLOOKUP(Grades!AD19,ALevels,2,FALSE)))</f>
        <v/>
      </c>
      <c r="AE19" s="3" t="str">
        <f>IF(Grades!AE19="","",(VLOOKUP(Grades!AE19,ALevels,2,FALSE)))</f>
        <v/>
      </c>
      <c r="AF19" s="3" t="str">
        <f>IF(Grades!AF19="","",(VLOOKUP(Grades!AF19,ALevels,2,FALSE)))</f>
        <v/>
      </c>
      <c r="AG19" s="3" t="str">
        <f>IF(Grades!AG19="","",(VLOOKUP(Grades!AG19,ALevels,2,FALSE)))</f>
        <v/>
      </c>
      <c r="AH19" s="3" t="str">
        <f>IF(Grades!AH19="","",(VLOOKUP(Grades!AH19,ALevels,2,FALSE)))</f>
        <v/>
      </c>
      <c r="AI19" s="3" t="str">
        <f>IF(Grades!AI19="","",(VLOOKUP(Grades!AI19,ALevels,2,FALSE)))</f>
        <v/>
      </c>
      <c r="AJ19" s="3" t="str">
        <f>IF(Grades!AJ19="","",(VLOOKUP(Grades!AJ19,ALevels,2,FALSE)))</f>
        <v/>
      </c>
      <c r="AK19" s="3" t="str">
        <f>IF(Grades!AK19="","",(VLOOKUP(Grades!AK19,ALevels,2,FALSE)))</f>
        <v/>
      </c>
      <c r="AL19" s="3" t="str">
        <f>IF(Grades!AL19="","",(VLOOKUP(Grades!AL19,ALevels,2,FALSE)))</f>
        <v/>
      </c>
      <c r="AM19" s="3" t="str">
        <f>IF(Grades!AM19="","",(VLOOKUP(Grades!AM19,ALevels,2,FALSE)))</f>
        <v/>
      </c>
      <c r="AN19" s="3" t="str">
        <f>IF(Grades!AN19="","",(VLOOKUP(Grades!AN19,ALevels,2,FALSE)))</f>
        <v/>
      </c>
      <c r="AO19" s="3" t="str">
        <f>IF(Grades!AO19="","",(VLOOKUP(Grades!AO19,ALevels,2,FALSE)))</f>
        <v/>
      </c>
      <c r="AP19" s="3" t="str">
        <f>IF(Grades!AP19="","",(VLOOKUP(Grades!AP19,ALevels,2,FALSE)))</f>
        <v/>
      </c>
      <c r="AQ19" s="3" t="str">
        <f>IF(Grades!AQ19="","",(VLOOKUP(Grades!AQ19,ALevels,2,FALSE)))</f>
        <v/>
      </c>
      <c r="AR19" s="3" t="str">
        <f>IF(Grades!AR19="","",(VLOOKUP(Grades!AR19,ALevels,2,FALSE)))</f>
        <v/>
      </c>
      <c r="AS19" s="3" t="str">
        <f>IF(Grades!AS19="","",(VLOOKUP(Grades!AS19,ALevels,2,FALSE)))</f>
        <v/>
      </c>
      <c r="AT19" s="3" t="str">
        <f>IF(Grades!AT19="","",(VLOOKUP(Grades!AT19,ALevels,2,FALSE)))</f>
        <v/>
      </c>
      <c r="AU19" s="3" t="str">
        <f>IF(Grades!AU19="","",(VLOOKUP(Grades!AU19,ALevels,2,FALSE)))</f>
        <v/>
      </c>
      <c r="AV19" s="3" t="str">
        <f>IF(Grades!AV19="","",(VLOOKUP(Grades!AV19,ALevels,2,FALSE)))</f>
        <v/>
      </c>
      <c r="AW19" s="6" t="str">
        <f>IF(Grades!AW19="","",(VLOOKUP(Grades!AW19,ASLevels,2,FALSE)))</f>
        <v/>
      </c>
      <c r="AX19" s="6" t="str">
        <f>IF(Grades!AX19="","",(VLOOKUP(Grades!AX19,ASLevels,2,FALSE)))</f>
        <v/>
      </c>
      <c r="AY19" s="6" t="str">
        <f>IF(Grades!AY19="","",(VLOOKUP(Grades!AY19,ASLevels,2,FALSE)))</f>
        <v/>
      </c>
      <c r="AZ19" s="6" t="str">
        <f>IF(Grades!AZ19="","",(VLOOKUP(Grades!AZ19,ASLevels,2,FALSE)))</f>
        <v/>
      </c>
      <c r="BA19" s="6" t="str">
        <f>IF(Grades!BA19="","",(VLOOKUP(Grades!BA19,ASLevels,2,FALSE)))</f>
        <v/>
      </c>
      <c r="BB19" s="6" t="str">
        <f>IF(Grades!BB19="","",(VLOOKUP(Grades!BB19,ASLevels,2,FALSE)))</f>
        <v/>
      </c>
      <c r="BC19" s="6" t="str">
        <f>IF(Grades!BC19="","",(VLOOKUP(Grades!BC19,ASLevels,2,FALSE)))</f>
        <v/>
      </c>
      <c r="BD19" s="6" t="str">
        <f>IF(Grades!BD19="","",(VLOOKUP(Grades!BD19,ASLevels,2,FALSE)))</f>
        <v/>
      </c>
      <c r="BE19" s="6" t="str">
        <f>IF(Grades!BE19="","",(VLOOKUP(Grades!BE19,ASLevels,2,FALSE)))</f>
        <v/>
      </c>
      <c r="BF19" s="6" t="str">
        <f>IF(Grades!BF19="","",(VLOOKUP(Grades!BF19,ASLevels,2,FALSE)))</f>
        <v/>
      </c>
      <c r="BG19" s="6" t="str">
        <f>IF(Grades!BG19="","",(VLOOKUP(Grades!BG19,ASLevels,2,FALSE)))</f>
        <v/>
      </c>
      <c r="BH19" s="6" t="str">
        <f>IF(Grades!BH19="","",(VLOOKUP(Grades!BH19,ASLevels,2,FALSE)))</f>
        <v/>
      </c>
      <c r="BI19" s="6" t="str">
        <f>IF(Grades!BI19="","",(VLOOKUP(Grades!BI19,ASLevels,2,FALSE)))</f>
        <v/>
      </c>
      <c r="BJ19" s="6" t="str">
        <f>IF(Grades!BJ19="","",(VLOOKUP(Grades!BJ19,ASLevels,2,FALSE)))</f>
        <v/>
      </c>
      <c r="BK19" s="6" t="str">
        <f>IF(Grades!BK19="","",(VLOOKUP(Grades!BK19,ASLevels,2,FALSE)))</f>
        <v/>
      </c>
      <c r="BL19" s="6" t="str">
        <f>IF(Grades!BL19="","",(VLOOKUP(Grades!BL19,ASLevels,2,FALSE)))</f>
        <v/>
      </c>
      <c r="BM19" s="6" t="str">
        <f>IF(Grades!BM19="","",(VLOOKUP(Grades!BM19,ASLevels,2,FALSE)))</f>
        <v/>
      </c>
      <c r="BN19" s="6" t="str">
        <f>IF(Grades!BN19="","",(VLOOKUP(Grades!BN19,ASLevels,2,FALSE)))</f>
        <v/>
      </c>
      <c r="BO19" s="6" t="str">
        <f>IF(Grades!BO19="","",(VLOOKUP(Grades!BO19,ASLevels,2,FALSE)))</f>
        <v/>
      </c>
      <c r="BP19" s="6" t="str">
        <f>IF(Grades!BP19="","",(VLOOKUP(Grades!BP19,ASLevels,2,FALSE)))</f>
        <v/>
      </c>
      <c r="BQ19" s="6" t="str">
        <f>IF(Grades!BQ19="","",(VLOOKUP(Grades!BQ19,ASLevels,2,FALSE)))</f>
        <v/>
      </c>
      <c r="BR19" s="6" t="str">
        <f>IF(Grades!BR19="","",(VLOOKUP(Grades!BR19,ASLevels,2,FALSE)))</f>
        <v/>
      </c>
      <c r="BS19" s="6" t="str">
        <f>IF(Grades!BS19="","",(VLOOKUP(Grades!BS19,ASLevels,2,FALSE)))</f>
        <v/>
      </c>
      <c r="BT19" s="6" t="str">
        <f>IF(Grades!BT19="","",(VLOOKUP(Grades!BT19,ASLevels,2,FALSE)))</f>
        <v/>
      </c>
      <c r="BU19" s="6" t="str">
        <f>IF(Grades!BU19="","",(VLOOKUP(Grades!BU19,ASLevels,2,FALSE)))</f>
        <v/>
      </c>
      <c r="BV19" s="6" t="str">
        <f>IF(Grades!BV19="","",(VLOOKUP(Grades!BV19,ASLevels,2,FALSE)))</f>
        <v/>
      </c>
      <c r="BW19" s="6" t="str">
        <f>IF(Grades!BW19="","",(VLOOKUP(Grades!BW19,ASLevels,2,FALSE)))</f>
        <v/>
      </c>
      <c r="BX19" s="6" t="str">
        <f>IF(Grades!BX19="","",(VLOOKUP(Grades!BX19,ASLevels,2,FALSE)))</f>
        <v/>
      </c>
      <c r="BY19" s="6" t="str">
        <f>IF(Grades!BY19="","",(VLOOKUP(Grades!BY19,ASLevels,2,FALSE)))</f>
        <v/>
      </c>
      <c r="BZ19" s="6" t="str">
        <f>IF(Grades!BZ19="","",(VLOOKUP(Grades!BZ19,ASLevels,2,FALSE)))</f>
        <v/>
      </c>
      <c r="CA19" s="6" t="str">
        <f>IF(Grades!CA19="","",(VLOOKUP(Grades!CA19,ASLevels,2,FALSE)))</f>
        <v/>
      </c>
      <c r="CB19" s="6" t="str">
        <f>IF(Grades!CB19="","",(VLOOKUP(Grades!CB19,ASLevels,2,FALSE)))</f>
        <v/>
      </c>
      <c r="CC19" s="6" t="str">
        <f>IF(Grades!CC19="","",(VLOOKUP(Grades!CC19,ASLevels,2,FALSE)))</f>
        <v/>
      </c>
      <c r="CD19" s="6" t="str">
        <f>IF(Grades!CD19="","",(VLOOKUP(Grades!CD19,ASLevels,2,FALSE)))</f>
        <v/>
      </c>
      <c r="CE19" s="6" t="str">
        <f>IF(Grades!CE19="","",(VLOOKUP(Grades!CE19,ASLevels,2,FALSE)))</f>
        <v/>
      </c>
      <c r="CF19" s="6" t="str">
        <f>IF(Grades!CF19="","",(VLOOKUP(Grades!CF19,ASLevels,2,FALSE)))</f>
        <v/>
      </c>
      <c r="CG19" s="6" t="str">
        <f>IF(Grades!CG19="","",(VLOOKUP(Grades!CG19,ASLevels,2,FALSE)))</f>
        <v/>
      </c>
      <c r="CH19" s="6" t="str">
        <f>IF(Grades!CH19="","",(VLOOKUP(Grades!CH19,ASLevels,2,FALSE)))</f>
        <v/>
      </c>
      <c r="CI19" s="6" t="str">
        <f>IF(Grades!CI19="","",(VLOOKUP(Grades!CI19,ASLevels,2,FALSE)))</f>
        <v/>
      </c>
      <c r="CJ19" s="6" t="str">
        <f>IF(Grades!CJ19="","",(VLOOKUP(Grades!CJ19,ASLevels,2,FALSE)))</f>
        <v/>
      </c>
      <c r="CK19" s="6" t="str">
        <f>IF(Grades!CK19="","",(VLOOKUP(Grades!CK19,ASLevels,2,FALSE)))</f>
        <v/>
      </c>
      <c r="CL19" s="6" t="str">
        <f>IF(Grades!CL19="","",(VLOOKUP(Grades!CL19,ASLevels,2,FALSE)))</f>
        <v/>
      </c>
      <c r="CM19" s="6" t="str">
        <f>IF(Grades!CM19="","",(VLOOKUP(Grades!CM19,ASLevels,2,FALSE)))</f>
        <v/>
      </c>
      <c r="CN19" s="6" t="str">
        <f>IF(Grades!CN19="","",(VLOOKUP(Grades!CN19,ASLevels,2,FALSE)))</f>
        <v/>
      </c>
      <c r="CO19" s="39" t="str">
        <f>IF(Grades!CO19="","",(VLOOKUP(Grades!CO19,EP,2,FALSE)))</f>
        <v/>
      </c>
      <c r="CP19" s="9" t="str">
        <f>IF(Grades!CP19="","",(VLOOKUP(Grades!CP19,KeySkills,2,FALSE)))</f>
        <v/>
      </c>
      <c r="CQ19" s="9" t="str">
        <f>IF(Grades!CQ19="","",(VLOOKUP(Grades!CQ19,KeySkills,2,FALSE)))</f>
        <v/>
      </c>
      <c r="CR19" s="9" t="str">
        <f>IF(Grades!CR19="","",(VLOOKUP(Grades!CR19,KeySkills,2,FALSE)))</f>
        <v/>
      </c>
      <c r="CS19" s="13" t="str">
        <f>IF(Grades!CS19="","",(VLOOKUP(Grades!CS19,BTECOCRNatCert,2,FALSE)))</f>
        <v/>
      </c>
      <c r="CT19" s="13" t="str">
        <f>IF(Grades!CT19="","",(VLOOKUP(Grades!CT19,BTECOCRNatCert,2,FALSE)))</f>
        <v/>
      </c>
      <c r="CU19" s="13" t="str">
        <f>IF(Grades!CU19="","",(VLOOKUP(Grades!CU19,BTECOCRNatCert,2,FALSE)))</f>
        <v/>
      </c>
      <c r="CV19" s="13" t="str">
        <f>IF(Grades!CV19="","",(VLOOKUP(Grades!CV19,BTECOCRNatCert,2,FALSE)))</f>
        <v/>
      </c>
      <c r="CW19" s="13" t="str">
        <f>IF(Grades!CW19="","",(VLOOKUP(Grades!CW19,BTECOCRNatCert,2,FALSE)))</f>
        <v/>
      </c>
      <c r="CX19" s="13" t="str">
        <f>IF(Grades!CX19="","",(VLOOKUP(Grades!CX19,BTECOCRNatCert,2,FALSE)))</f>
        <v/>
      </c>
      <c r="CY19" s="13" t="str">
        <f>IF(Grades!CY19="","",(VLOOKUP(Grades!CY19,BTECOCRNatCert,2,FALSE)))</f>
        <v/>
      </c>
      <c r="CZ19" s="15" t="str">
        <f>IF(Grades!CZ19="","",(VLOOKUP(Grades!CZ19,BTECNatDip,2,FALSE)))</f>
        <v/>
      </c>
      <c r="DA19" s="15" t="str">
        <f>IF(Grades!DA19="","",(VLOOKUP(Grades!DA19,BTECNatDip,2,FALSE)))</f>
        <v/>
      </c>
      <c r="DB19" s="15" t="str">
        <f>IF(Grades!DB19="","",(VLOOKUP(Grades!DB19,BTECNatDip,2,FALSE)))</f>
        <v/>
      </c>
      <c r="DC19" s="21" t="str">
        <f>IF(Grades!DC19="","",(VLOOKUP(Grades!DC19,OCRNatDip,2,FALSE)))</f>
        <v/>
      </c>
      <c r="DD19" s="21" t="str">
        <f>IF(Grades!DD19="","",(VLOOKUP(Grades!DD19,OCRNatDip,2,FALSE)))</f>
        <v/>
      </c>
      <c r="DE19" s="21" t="str">
        <f>IF(Grades!DE19="","",(VLOOKUP(Grades!DE19,OCRNatDip,2,FALSE)))</f>
        <v/>
      </c>
      <c r="DF19" s="37" t="str">
        <f>IF(Grades!DF19="","",(VLOOKUP(Grades!DF19,BTECExtDip,2,FALSE)))</f>
        <v/>
      </c>
      <c r="DG19" s="37" t="str">
        <f>IF(Grades!DG19="","",(VLOOKUP(Grades!DG19,BTECExtDip,2,FALSE)))</f>
        <v/>
      </c>
      <c r="DH19" s="37" t="str">
        <f>IF(Grades!DH19="","",(VLOOKUP(Grades!DH19,BTECExtDip,2,FALSE)))</f>
        <v/>
      </c>
      <c r="DI19" s="21" t="str">
        <f>IF(Grades!DI19="","",(VLOOKUP(Grades!DI19,OCRExtDip,2,FALSE)))</f>
        <v/>
      </c>
      <c r="DJ19" s="21" t="str">
        <f>IF(Grades!DJ19="","",(VLOOKUP(Grades!DJ19,OCRExtDip,2,FALSE)))</f>
        <v/>
      </c>
      <c r="DK19" s="21" t="str">
        <f>IF(Grades!DK19="","",(VLOOKUP(Grades!DK19,OCRExtDip,2,FALSE)))</f>
        <v/>
      </c>
      <c r="DL19" s="17" t="str">
        <f>IF(Grades!DL19="","",(VLOOKUP(Grades!DL19,PL,2,FALSE)))</f>
        <v/>
      </c>
      <c r="DM19" s="38" t="str">
        <f>IF(Grades!DM19="","",(VLOOKUP(Grades!DM19,FSM,2,FALSE)))</f>
        <v/>
      </c>
      <c r="DN19" s="38" t="str">
        <f>IF(Grades!DN19="","",(VLOOKUP(Grades!DN19,FSM,2,FALSE)))</f>
        <v/>
      </c>
      <c r="DO19" s="9" t="str">
        <f>IF(Grades!DO19="","",(VLOOKUP(Grades!DO19,AEA,2,FALSE)))</f>
        <v/>
      </c>
      <c r="DP19" s="9" t="str">
        <f>IF(Grades!DP19="","",(VLOOKUP(Grades!DP19,AEA,2,FALSE)))</f>
        <v/>
      </c>
      <c r="DQ19" s="9" t="str">
        <f>IF(Grades!DQ19="","",(VLOOKUP(Grades!DQ19,AEA,2,FALSE)))</f>
        <v/>
      </c>
      <c r="DR19" s="62" t="str">
        <f>IF(Grades!DR19="","",(VLOOKUP(Grades!DR19,AllDip?,2,FALSE)))</f>
        <v/>
      </c>
      <c r="DT19" s="1">
        <f t="shared" si="14"/>
        <v>0</v>
      </c>
      <c r="DU19" s="1">
        <f t="shared" si="0"/>
        <v>0</v>
      </c>
      <c r="DV19" s="1">
        <f t="shared" si="1"/>
        <v>0</v>
      </c>
      <c r="DW19" s="1">
        <f t="shared" si="2"/>
        <v>0</v>
      </c>
      <c r="DX19" s="1">
        <f t="shared" si="3"/>
        <v>0</v>
      </c>
      <c r="DY19" s="172">
        <f t="shared" si="4"/>
        <v>0</v>
      </c>
      <c r="DZ19" s="1">
        <f t="shared" si="5"/>
        <v>0</v>
      </c>
      <c r="EA19" s="1">
        <f t="shared" si="6"/>
        <v>0</v>
      </c>
      <c r="EB19" s="1">
        <f t="shared" si="7"/>
        <v>0</v>
      </c>
      <c r="EC19" s="1">
        <f t="shared" si="8"/>
        <v>0</v>
      </c>
      <c r="ED19" s="1">
        <f t="shared" si="9"/>
        <v>0</v>
      </c>
      <c r="EE19" s="1">
        <f t="shared" si="10"/>
        <v>0</v>
      </c>
      <c r="EF19" s="1">
        <f t="shared" si="11"/>
        <v>0</v>
      </c>
      <c r="EG19" s="1">
        <f t="shared" si="12"/>
        <v>0</v>
      </c>
      <c r="EH19" s="1">
        <f t="shared" si="15"/>
        <v>0</v>
      </c>
      <c r="EI19" s="1">
        <f t="shared" si="16"/>
        <v>0</v>
      </c>
      <c r="EJ19" s="1">
        <f t="shared" si="17"/>
        <v>0</v>
      </c>
      <c r="EK19" s="1">
        <f t="shared" si="22"/>
        <v>0</v>
      </c>
      <c r="EL19" s="1">
        <f t="shared" si="18"/>
        <v>0</v>
      </c>
      <c r="EM19" s="1" t="e">
        <f t="shared" si="19"/>
        <v>#DIV/0!</v>
      </c>
      <c r="EN19" s="1" t="e">
        <f t="shared" si="20"/>
        <v>#DIV/0!</v>
      </c>
      <c r="EO19" s="1" t="e">
        <f t="shared" si="21"/>
        <v>#DIV/0!</v>
      </c>
    </row>
    <row r="20" spans="1:145" ht="11.25" x14ac:dyDescent="0.2">
      <c r="A20" s="92"/>
      <c r="B20" s="92"/>
      <c r="C20" s="92"/>
      <c r="D20" s="92"/>
      <c r="E20" s="3" t="str">
        <f>IF(Grades!E20="","",(VLOOKUP(Grades!E20,ALevels,2,FALSE)))</f>
        <v/>
      </c>
      <c r="F20" s="3" t="str">
        <f>IF(Grades!F20="","",(VLOOKUP(Grades!F20,ALevels,2,FALSE)))</f>
        <v/>
      </c>
      <c r="G20" s="3" t="str">
        <f>IF(Grades!G20="","",(VLOOKUP(Grades!G20,ALevels,2,FALSE)))</f>
        <v/>
      </c>
      <c r="H20" s="3" t="str">
        <f>IF(Grades!H20="","",(VLOOKUP(Grades!H20,ALevels,2,FALSE)))</f>
        <v/>
      </c>
      <c r="I20" s="3" t="str">
        <f>IF(Grades!I20="","",(VLOOKUP(Grades!I20,ALevels,2,FALSE)))</f>
        <v/>
      </c>
      <c r="J20" s="3" t="str">
        <f>IF(Grades!J20="","",(VLOOKUP(Grades!J20,ALevels,2,FALSE)))</f>
        <v/>
      </c>
      <c r="K20" s="3" t="str">
        <f>IF(Grades!K20="","",(VLOOKUP(Grades!K20,ALevels,2,FALSE)))</f>
        <v/>
      </c>
      <c r="L20" s="3" t="str">
        <f>IF(Grades!L20="","",(VLOOKUP(Grades!L20,ALevels,2,FALSE)))</f>
        <v/>
      </c>
      <c r="M20" s="3" t="str">
        <f>IF(Grades!M20="","",(VLOOKUP(Grades!M20,ALevels,2,FALSE)))</f>
        <v/>
      </c>
      <c r="N20" s="3" t="str">
        <f>IF(Grades!N20="","",(VLOOKUP(Grades!N20,ALevels,2,FALSE)))</f>
        <v/>
      </c>
      <c r="O20" s="3" t="str">
        <f>IF(Grades!O20="","",(VLOOKUP(Grades!O20,ALevels,2,FALSE)))</f>
        <v/>
      </c>
      <c r="P20" s="3" t="str">
        <f>IF(Grades!P20="","",(VLOOKUP(Grades!P20,ALevels,2,FALSE)))</f>
        <v/>
      </c>
      <c r="Q20" s="3" t="str">
        <f>IF(Grades!Q20="","",(VLOOKUP(Grades!Q20,ALevels,2,FALSE)))</f>
        <v/>
      </c>
      <c r="R20" s="3" t="str">
        <f>IF(Grades!R20="","",(VLOOKUP(Grades!R20,ALevels,2,FALSE)))</f>
        <v/>
      </c>
      <c r="S20" s="3" t="str">
        <f>IF(Grades!S20="","",(VLOOKUP(Grades!S20,ALevels,2,FALSE)))</f>
        <v/>
      </c>
      <c r="T20" s="3" t="str">
        <f>IF(Grades!T20="","",(VLOOKUP(Grades!T20,ALevels,2,FALSE)))</f>
        <v/>
      </c>
      <c r="U20" s="3" t="str">
        <f>IF(Grades!U20="","",(VLOOKUP(Grades!U20,ALevels,2,FALSE)))</f>
        <v/>
      </c>
      <c r="V20" s="3" t="str">
        <f>IF(Grades!V20="","",(VLOOKUP(Grades!V20,ALevels,2,FALSE)))</f>
        <v/>
      </c>
      <c r="W20" s="3" t="str">
        <f>IF(Grades!W20="","",(VLOOKUP(Grades!W20,ALevels,2,FALSE)))</f>
        <v/>
      </c>
      <c r="X20" s="3" t="str">
        <f>IF(Grades!X20="","",(VLOOKUP(Grades!X20,ALevels,2,FALSE)))</f>
        <v/>
      </c>
      <c r="Y20" s="3" t="str">
        <f>IF(Grades!Y20="","",(VLOOKUP(Grades!Y20,ALevels,2,FALSE)))</f>
        <v/>
      </c>
      <c r="Z20" s="3" t="str">
        <f>IF(Grades!Z20="","",(VLOOKUP(Grades!Z20,ALevels,2,FALSE)))</f>
        <v/>
      </c>
      <c r="AA20" s="3" t="str">
        <f>IF(Grades!AA20="","",(VLOOKUP(Grades!AA20,ALevels,2,FALSE)))</f>
        <v/>
      </c>
      <c r="AB20" s="3" t="str">
        <f>IF(Grades!AB20="","",(VLOOKUP(Grades!AB20,ALevels,2,FALSE)))</f>
        <v/>
      </c>
      <c r="AC20" s="3" t="str">
        <f>IF(Grades!AC20="","",(VLOOKUP(Grades!AC20,ALevels,2,FALSE)))</f>
        <v/>
      </c>
      <c r="AD20" s="3" t="str">
        <f>IF(Grades!AD20="","",(VLOOKUP(Grades!AD20,ALevels,2,FALSE)))</f>
        <v/>
      </c>
      <c r="AE20" s="3" t="str">
        <f>IF(Grades!AE20="","",(VLOOKUP(Grades!AE20,ALevels,2,FALSE)))</f>
        <v/>
      </c>
      <c r="AF20" s="3" t="str">
        <f>IF(Grades!AF20="","",(VLOOKUP(Grades!AF20,ALevels,2,FALSE)))</f>
        <v/>
      </c>
      <c r="AG20" s="3" t="str">
        <f>IF(Grades!AG20="","",(VLOOKUP(Grades!AG20,ALevels,2,FALSE)))</f>
        <v/>
      </c>
      <c r="AH20" s="3" t="str">
        <f>IF(Grades!AH20="","",(VLOOKUP(Grades!AH20,ALevels,2,FALSE)))</f>
        <v/>
      </c>
      <c r="AI20" s="3" t="str">
        <f>IF(Grades!AI20="","",(VLOOKUP(Grades!AI20,ALevels,2,FALSE)))</f>
        <v/>
      </c>
      <c r="AJ20" s="3" t="str">
        <f>IF(Grades!AJ20="","",(VLOOKUP(Grades!AJ20,ALevels,2,FALSE)))</f>
        <v/>
      </c>
      <c r="AK20" s="3" t="str">
        <f>IF(Grades!AK20="","",(VLOOKUP(Grades!AK20,ALevels,2,FALSE)))</f>
        <v/>
      </c>
      <c r="AL20" s="3" t="str">
        <f>IF(Grades!AL20="","",(VLOOKUP(Grades!AL20,ALevels,2,FALSE)))</f>
        <v/>
      </c>
      <c r="AM20" s="3" t="str">
        <f>IF(Grades!AM20="","",(VLOOKUP(Grades!AM20,ALevels,2,FALSE)))</f>
        <v/>
      </c>
      <c r="AN20" s="3" t="str">
        <f>IF(Grades!AN20="","",(VLOOKUP(Grades!AN20,ALevels,2,FALSE)))</f>
        <v/>
      </c>
      <c r="AO20" s="3" t="str">
        <f>IF(Grades!AO20="","",(VLOOKUP(Grades!AO20,ALevels,2,FALSE)))</f>
        <v/>
      </c>
      <c r="AP20" s="3" t="str">
        <f>IF(Grades!AP20="","",(VLOOKUP(Grades!AP20,ALevels,2,FALSE)))</f>
        <v/>
      </c>
      <c r="AQ20" s="3" t="str">
        <f>IF(Grades!AQ20="","",(VLOOKUP(Grades!AQ20,ALevels,2,FALSE)))</f>
        <v/>
      </c>
      <c r="AR20" s="3" t="str">
        <f>IF(Grades!AR20="","",(VLOOKUP(Grades!AR20,ALevels,2,FALSE)))</f>
        <v/>
      </c>
      <c r="AS20" s="3" t="str">
        <f>IF(Grades!AS20="","",(VLOOKUP(Grades!AS20,ALevels,2,FALSE)))</f>
        <v/>
      </c>
      <c r="AT20" s="3" t="str">
        <f>IF(Grades!AT20="","",(VLOOKUP(Grades!AT20,ALevels,2,FALSE)))</f>
        <v/>
      </c>
      <c r="AU20" s="3" t="str">
        <f>IF(Grades!AU20="","",(VLOOKUP(Grades!AU20,ALevels,2,FALSE)))</f>
        <v/>
      </c>
      <c r="AV20" s="3" t="str">
        <f>IF(Grades!AV20="","",(VLOOKUP(Grades!AV20,ALevels,2,FALSE)))</f>
        <v/>
      </c>
      <c r="AW20" s="6" t="str">
        <f>IF(Grades!AW20="","",(VLOOKUP(Grades!AW20,ASLevels,2,FALSE)))</f>
        <v/>
      </c>
      <c r="AX20" s="6" t="str">
        <f>IF(Grades!AX20="","",(VLOOKUP(Grades!AX20,ASLevels,2,FALSE)))</f>
        <v/>
      </c>
      <c r="AY20" s="6" t="str">
        <f>IF(Grades!AY20="","",(VLOOKUP(Grades!AY20,ASLevels,2,FALSE)))</f>
        <v/>
      </c>
      <c r="AZ20" s="6" t="str">
        <f>IF(Grades!AZ20="","",(VLOOKUP(Grades!AZ20,ASLevels,2,FALSE)))</f>
        <v/>
      </c>
      <c r="BA20" s="6" t="str">
        <f>IF(Grades!BA20="","",(VLOOKUP(Grades!BA20,ASLevels,2,FALSE)))</f>
        <v/>
      </c>
      <c r="BB20" s="6" t="str">
        <f>IF(Grades!BB20="","",(VLOOKUP(Grades!BB20,ASLevels,2,FALSE)))</f>
        <v/>
      </c>
      <c r="BC20" s="6" t="str">
        <f>IF(Grades!BC20="","",(VLOOKUP(Grades!BC20,ASLevels,2,FALSE)))</f>
        <v/>
      </c>
      <c r="BD20" s="6" t="str">
        <f>IF(Grades!BD20="","",(VLOOKUP(Grades!BD20,ASLevels,2,FALSE)))</f>
        <v/>
      </c>
      <c r="BE20" s="6" t="str">
        <f>IF(Grades!BE20="","",(VLOOKUP(Grades!BE20,ASLevels,2,FALSE)))</f>
        <v/>
      </c>
      <c r="BF20" s="6" t="str">
        <f>IF(Grades!BF20="","",(VLOOKUP(Grades!BF20,ASLevels,2,FALSE)))</f>
        <v/>
      </c>
      <c r="BG20" s="6" t="str">
        <f>IF(Grades!BG20="","",(VLOOKUP(Grades!BG20,ASLevels,2,FALSE)))</f>
        <v/>
      </c>
      <c r="BH20" s="6" t="str">
        <f>IF(Grades!BH20="","",(VLOOKUP(Grades!BH20,ASLevels,2,FALSE)))</f>
        <v/>
      </c>
      <c r="BI20" s="6" t="str">
        <f>IF(Grades!BI20="","",(VLOOKUP(Grades!BI20,ASLevels,2,FALSE)))</f>
        <v/>
      </c>
      <c r="BJ20" s="6" t="str">
        <f>IF(Grades!BJ20="","",(VLOOKUP(Grades!BJ20,ASLevels,2,FALSE)))</f>
        <v/>
      </c>
      <c r="BK20" s="6" t="str">
        <f>IF(Grades!BK20="","",(VLOOKUP(Grades!BK20,ASLevels,2,FALSE)))</f>
        <v/>
      </c>
      <c r="BL20" s="6" t="str">
        <f>IF(Grades!BL20="","",(VLOOKUP(Grades!BL20,ASLevels,2,FALSE)))</f>
        <v/>
      </c>
      <c r="BM20" s="6" t="str">
        <f>IF(Grades!BM20="","",(VLOOKUP(Grades!BM20,ASLevels,2,FALSE)))</f>
        <v/>
      </c>
      <c r="BN20" s="6" t="str">
        <f>IF(Grades!BN20="","",(VLOOKUP(Grades!BN20,ASLevels,2,FALSE)))</f>
        <v/>
      </c>
      <c r="BO20" s="6" t="str">
        <f>IF(Grades!BO20="","",(VLOOKUP(Grades!BO20,ASLevels,2,FALSE)))</f>
        <v/>
      </c>
      <c r="BP20" s="6" t="str">
        <f>IF(Grades!BP20="","",(VLOOKUP(Grades!BP20,ASLevels,2,FALSE)))</f>
        <v/>
      </c>
      <c r="BQ20" s="6" t="str">
        <f>IF(Grades!BQ20="","",(VLOOKUP(Grades!BQ20,ASLevels,2,FALSE)))</f>
        <v/>
      </c>
      <c r="BR20" s="6" t="str">
        <f>IF(Grades!BR20="","",(VLOOKUP(Grades!BR20,ASLevels,2,FALSE)))</f>
        <v/>
      </c>
      <c r="BS20" s="6" t="str">
        <f>IF(Grades!BS20="","",(VLOOKUP(Grades!BS20,ASLevels,2,FALSE)))</f>
        <v/>
      </c>
      <c r="BT20" s="6" t="str">
        <f>IF(Grades!BT20="","",(VLOOKUP(Grades!BT20,ASLevels,2,FALSE)))</f>
        <v/>
      </c>
      <c r="BU20" s="6" t="str">
        <f>IF(Grades!BU20="","",(VLOOKUP(Grades!BU20,ASLevels,2,FALSE)))</f>
        <v/>
      </c>
      <c r="BV20" s="6" t="str">
        <f>IF(Grades!BV20="","",(VLOOKUP(Grades!BV20,ASLevels,2,FALSE)))</f>
        <v/>
      </c>
      <c r="BW20" s="6" t="str">
        <f>IF(Grades!BW20="","",(VLOOKUP(Grades!BW20,ASLevels,2,FALSE)))</f>
        <v/>
      </c>
      <c r="BX20" s="6" t="str">
        <f>IF(Grades!BX20="","",(VLOOKUP(Grades!BX20,ASLevels,2,FALSE)))</f>
        <v/>
      </c>
      <c r="BY20" s="6" t="str">
        <f>IF(Grades!BY20="","",(VLOOKUP(Grades!BY20,ASLevels,2,FALSE)))</f>
        <v/>
      </c>
      <c r="BZ20" s="6" t="str">
        <f>IF(Grades!BZ20="","",(VLOOKUP(Grades!BZ20,ASLevels,2,FALSE)))</f>
        <v/>
      </c>
      <c r="CA20" s="6" t="str">
        <f>IF(Grades!CA20="","",(VLOOKUP(Grades!CA20,ASLevels,2,FALSE)))</f>
        <v/>
      </c>
      <c r="CB20" s="6" t="str">
        <f>IF(Grades!CB20="","",(VLOOKUP(Grades!CB20,ASLevels,2,FALSE)))</f>
        <v/>
      </c>
      <c r="CC20" s="6" t="str">
        <f>IF(Grades!CC20="","",(VLOOKUP(Grades!CC20,ASLevels,2,FALSE)))</f>
        <v/>
      </c>
      <c r="CD20" s="6" t="str">
        <f>IF(Grades!CD20="","",(VLOOKUP(Grades!CD20,ASLevels,2,FALSE)))</f>
        <v/>
      </c>
      <c r="CE20" s="6" t="str">
        <f>IF(Grades!CE20="","",(VLOOKUP(Grades!CE20,ASLevels,2,FALSE)))</f>
        <v/>
      </c>
      <c r="CF20" s="6" t="str">
        <f>IF(Grades!CF20="","",(VLOOKUP(Grades!CF20,ASLevels,2,FALSE)))</f>
        <v/>
      </c>
      <c r="CG20" s="6" t="str">
        <f>IF(Grades!CG20="","",(VLOOKUP(Grades!CG20,ASLevels,2,FALSE)))</f>
        <v/>
      </c>
      <c r="CH20" s="6" t="str">
        <f>IF(Grades!CH20="","",(VLOOKUP(Grades!CH20,ASLevels,2,FALSE)))</f>
        <v/>
      </c>
      <c r="CI20" s="6" t="str">
        <f>IF(Grades!CI20="","",(VLOOKUP(Grades!CI20,ASLevels,2,FALSE)))</f>
        <v/>
      </c>
      <c r="CJ20" s="6" t="str">
        <f>IF(Grades!CJ20="","",(VLOOKUP(Grades!CJ20,ASLevels,2,FALSE)))</f>
        <v/>
      </c>
      <c r="CK20" s="6" t="str">
        <f>IF(Grades!CK20="","",(VLOOKUP(Grades!CK20,ASLevels,2,FALSE)))</f>
        <v/>
      </c>
      <c r="CL20" s="6" t="str">
        <f>IF(Grades!CL20="","",(VLOOKUP(Grades!CL20,ASLevels,2,FALSE)))</f>
        <v/>
      </c>
      <c r="CM20" s="6" t="str">
        <f>IF(Grades!CM20="","",(VLOOKUP(Grades!CM20,ASLevels,2,FALSE)))</f>
        <v/>
      </c>
      <c r="CN20" s="6" t="str">
        <f>IF(Grades!CN20="","",(VLOOKUP(Grades!CN20,ASLevels,2,FALSE)))</f>
        <v/>
      </c>
      <c r="CO20" s="39" t="str">
        <f>IF(Grades!CO20="","",(VLOOKUP(Grades!CO20,EP,2,FALSE)))</f>
        <v/>
      </c>
      <c r="CP20" s="9" t="str">
        <f>IF(Grades!CP20="","",(VLOOKUP(Grades!CP20,KeySkills,2,FALSE)))</f>
        <v/>
      </c>
      <c r="CQ20" s="9" t="str">
        <f>IF(Grades!CQ20="","",(VLOOKUP(Grades!CQ20,KeySkills,2,FALSE)))</f>
        <v/>
      </c>
      <c r="CR20" s="9" t="str">
        <f>IF(Grades!CR20="","",(VLOOKUP(Grades!CR20,KeySkills,2,FALSE)))</f>
        <v/>
      </c>
      <c r="CS20" s="13" t="str">
        <f>IF(Grades!CS20="","",(VLOOKUP(Grades!CS20,BTECOCRNatCert,2,FALSE)))</f>
        <v/>
      </c>
      <c r="CT20" s="13" t="str">
        <f>IF(Grades!CT20="","",(VLOOKUP(Grades!CT20,BTECOCRNatCert,2,FALSE)))</f>
        <v/>
      </c>
      <c r="CU20" s="13" t="str">
        <f>IF(Grades!CU20="","",(VLOOKUP(Grades!CU20,BTECOCRNatCert,2,FALSE)))</f>
        <v/>
      </c>
      <c r="CV20" s="13" t="str">
        <f>IF(Grades!CV20="","",(VLOOKUP(Grades!CV20,BTECOCRNatCert,2,FALSE)))</f>
        <v/>
      </c>
      <c r="CW20" s="13" t="str">
        <f>IF(Grades!CW20="","",(VLOOKUP(Grades!CW20,BTECOCRNatCert,2,FALSE)))</f>
        <v/>
      </c>
      <c r="CX20" s="13" t="str">
        <f>IF(Grades!CX20="","",(VLOOKUP(Grades!CX20,BTECOCRNatCert,2,FALSE)))</f>
        <v/>
      </c>
      <c r="CY20" s="13" t="str">
        <f>IF(Grades!CY20="","",(VLOOKUP(Grades!CY20,BTECOCRNatCert,2,FALSE)))</f>
        <v/>
      </c>
      <c r="CZ20" s="15" t="str">
        <f>IF(Grades!CZ20="","",(VLOOKUP(Grades!CZ20,BTECNatDip,2,FALSE)))</f>
        <v/>
      </c>
      <c r="DA20" s="15" t="str">
        <f>IF(Grades!DA20="","",(VLOOKUP(Grades!DA20,BTECNatDip,2,FALSE)))</f>
        <v/>
      </c>
      <c r="DB20" s="15" t="str">
        <f>IF(Grades!DB20="","",(VLOOKUP(Grades!DB20,BTECNatDip,2,FALSE)))</f>
        <v/>
      </c>
      <c r="DC20" s="21" t="str">
        <f>IF(Grades!DC20="","",(VLOOKUP(Grades!DC20,OCRNatDip,2,FALSE)))</f>
        <v/>
      </c>
      <c r="DD20" s="21" t="str">
        <f>IF(Grades!DD20="","",(VLOOKUP(Grades!DD20,OCRNatDip,2,FALSE)))</f>
        <v/>
      </c>
      <c r="DE20" s="21" t="str">
        <f>IF(Grades!DE20="","",(VLOOKUP(Grades!DE20,OCRNatDip,2,FALSE)))</f>
        <v/>
      </c>
      <c r="DF20" s="37" t="str">
        <f>IF(Grades!DF20="","",(VLOOKUP(Grades!DF20,BTECExtDip,2,FALSE)))</f>
        <v/>
      </c>
      <c r="DG20" s="37" t="str">
        <f>IF(Grades!DG20="","",(VLOOKUP(Grades!DG20,BTECExtDip,2,FALSE)))</f>
        <v/>
      </c>
      <c r="DH20" s="37" t="str">
        <f>IF(Grades!DH20="","",(VLOOKUP(Grades!DH20,BTECExtDip,2,FALSE)))</f>
        <v/>
      </c>
      <c r="DI20" s="21" t="str">
        <f>IF(Grades!DI20="","",(VLOOKUP(Grades!DI20,OCRExtDip,2,FALSE)))</f>
        <v/>
      </c>
      <c r="DJ20" s="21" t="str">
        <f>IF(Grades!DJ20="","",(VLOOKUP(Grades!DJ20,OCRExtDip,2,FALSE)))</f>
        <v/>
      </c>
      <c r="DK20" s="21" t="str">
        <f>IF(Grades!DK20="","",(VLOOKUP(Grades!DK20,OCRExtDip,2,FALSE)))</f>
        <v/>
      </c>
      <c r="DL20" s="17" t="str">
        <f>IF(Grades!DL20="","",(VLOOKUP(Grades!DL20,PL,2,FALSE)))</f>
        <v/>
      </c>
      <c r="DM20" s="38" t="str">
        <f>IF(Grades!DM20="","",(VLOOKUP(Grades!DM20,FSM,2,FALSE)))</f>
        <v/>
      </c>
      <c r="DN20" s="38" t="str">
        <f>IF(Grades!DN20="","",(VLOOKUP(Grades!DN20,FSM,2,FALSE)))</f>
        <v/>
      </c>
      <c r="DO20" s="9" t="str">
        <f>IF(Grades!DO20="","",(VLOOKUP(Grades!DO20,AEA,2,FALSE)))</f>
        <v/>
      </c>
      <c r="DP20" s="9" t="str">
        <f>IF(Grades!DP20="","",(VLOOKUP(Grades!DP20,AEA,2,FALSE)))</f>
        <v/>
      </c>
      <c r="DQ20" s="9" t="str">
        <f>IF(Grades!DQ20="","",(VLOOKUP(Grades!DQ20,AEA,2,FALSE)))</f>
        <v/>
      </c>
      <c r="DR20" s="62" t="str">
        <f>IF(Grades!DR20="","",(VLOOKUP(Grades!DR20,AllDip?,2,FALSE)))</f>
        <v/>
      </c>
      <c r="DT20" s="1">
        <f t="shared" si="14"/>
        <v>0</v>
      </c>
      <c r="DU20" s="1">
        <f t="shared" si="0"/>
        <v>0</v>
      </c>
      <c r="DV20" s="1">
        <f t="shared" si="1"/>
        <v>0</v>
      </c>
      <c r="DW20" s="1">
        <f t="shared" si="2"/>
        <v>0</v>
      </c>
      <c r="DX20" s="1">
        <f t="shared" si="3"/>
        <v>0</v>
      </c>
      <c r="DY20" s="172">
        <f t="shared" si="4"/>
        <v>0</v>
      </c>
      <c r="DZ20" s="1">
        <f t="shared" si="5"/>
        <v>0</v>
      </c>
      <c r="EA20" s="1">
        <f t="shared" si="6"/>
        <v>0</v>
      </c>
      <c r="EB20" s="1">
        <f t="shared" si="7"/>
        <v>0</v>
      </c>
      <c r="EC20" s="1">
        <f t="shared" si="8"/>
        <v>0</v>
      </c>
      <c r="ED20" s="1">
        <f t="shared" si="9"/>
        <v>0</v>
      </c>
      <c r="EE20" s="1">
        <f t="shared" si="10"/>
        <v>0</v>
      </c>
      <c r="EF20" s="1">
        <f t="shared" si="11"/>
        <v>0</v>
      </c>
      <c r="EG20" s="1">
        <f t="shared" si="12"/>
        <v>0</v>
      </c>
      <c r="EH20" s="1">
        <f t="shared" si="15"/>
        <v>0</v>
      </c>
      <c r="EI20" s="1">
        <f t="shared" si="16"/>
        <v>0</v>
      </c>
      <c r="EJ20" s="1">
        <f t="shared" si="17"/>
        <v>0</v>
      </c>
      <c r="EK20" s="1">
        <f t="shared" si="22"/>
        <v>0</v>
      </c>
      <c r="EL20" s="1">
        <f t="shared" si="18"/>
        <v>0</v>
      </c>
      <c r="EM20" s="1" t="e">
        <f t="shared" si="19"/>
        <v>#DIV/0!</v>
      </c>
      <c r="EN20" s="1" t="e">
        <f t="shared" si="20"/>
        <v>#DIV/0!</v>
      </c>
      <c r="EO20" s="1" t="e">
        <f t="shared" si="21"/>
        <v>#DIV/0!</v>
      </c>
    </row>
    <row r="21" spans="1:145" ht="11.25" x14ac:dyDescent="0.2">
      <c r="A21" s="92"/>
      <c r="B21" s="92"/>
      <c r="C21" s="92"/>
      <c r="D21" s="92"/>
      <c r="E21" s="3" t="str">
        <f>IF(Grades!E21="","",(VLOOKUP(Grades!E21,ALevels,2,FALSE)))</f>
        <v/>
      </c>
      <c r="F21" s="3" t="str">
        <f>IF(Grades!F21="","",(VLOOKUP(Grades!F21,ALevels,2,FALSE)))</f>
        <v/>
      </c>
      <c r="G21" s="3" t="str">
        <f>IF(Grades!G21="","",(VLOOKUP(Grades!G21,ALevels,2,FALSE)))</f>
        <v/>
      </c>
      <c r="H21" s="3" t="str">
        <f>IF(Grades!H21="","",(VLOOKUP(Grades!H21,ALevels,2,FALSE)))</f>
        <v/>
      </c>
      <c r="I21" s="3" t="str">
        <f>IF(Grades!I21="","",(VLOOKUP(Grades!I21,ALevels,2,FALSE)))</f>
        <v/>
      </c>
      <c r="J21" s="3" t="str">
        <f>IF(Grades!J21="","",(VLOOKUP(Grades!J21,ALevels,2,FALSE)))</f>
        <v/>
      </c>
      <c r="K21" s="3" t="str">
        <f>IF(Grades!K21="","",(VLOOKUP(Grades!K21,ALevels,2,FALSE)))</f>
        <v/>
      </c>
      <c r="L21" s="3" t="str">
        <f>IF(Grades!L21="","",(VLOOKUP(Grades!L21,ALevels,2,FALSE)))</f>
        <v/>
      </c>
      <c r="M21" s="3" t="str">
        <f>IF(Grades!M21="","",(VLOOKUP(Grades!M21,ALevels,2,FALSE)))</f>
        <v/>
      </c>
      <c r="N21" s="3" t="str">
        <f>IF(Grades!N21="","",(VLOOKUP(Grades!N21,ALevels,2,FALSE)))</f>
        <v/>
      </c>
      <c r="O21" s="3" t="str">
        <f>IF(Grades!O21="","",(VLOOKUP(Grades!O21,ALevels,2,FALSE)))</f>
        <v/>
      </c>
      <c r="P21" s="3" t="str">
        <f>IF(Grades!P21="","",(VLOOKUP(Grades!P21,ALevels,2,FALSE)))</f>
        <v/>
      </c>
      <c r="Q21" s="3" t="str">
        <f>IF(Grades!Q21="","",(VLOOKUP(Grades!Q21,ALevels,2,FALSE)))</f>
        <v/>
      </c>
      <c r="R21" s="3" t="str">
        <f>IF(Grades!R21="","",(VLOOKUP(Grades!R21,ALevels,2,FALSE)))</f>
        <v/>
      </c>
      <c r="S21" s="3" t="str">
        <f>IF(Grades!S21="","",(VLOOKUP(Grades!S21,ALevels,2,FALSE)))</f>
        <v/>
      </c>
      <c r="T21" s="3" t="str">
        <f>IF(Grades!T21="","",(VLOOKUP(Grades!T21,ALevels,2,FALSE)))</f>
        <v/>
      </c>
      <c r="U21" s="3" t="str">
        <f>IF(Grades!U21="","",(VLOOKUP(Grades!U21,ALevels,2,FALSE)))</f>
        <v/>
      </c>
      <c r="V21" s="3" t="str">
        <f>IF(Grades!V21="","",(VLOOKUP(Grades!V21,ALevels,2,FALSE)))</f>
        <v/>
      </c>
      <c r="W21" s="3" t="str">
        <f>IF(Grades!W21="","",(VLOOKUP(Grades!W21,ALevels,2,FALSE)))</f>
        <v/>
      </c>
      <c r="X21" s="3" t="str">
        <f>IF(Grades!X21="","",(VLOOKUP(Grades!X21,ALevels,2,FALSE)))</f>
        <v/>
      </c>
      <c r="Y21" s="3" t="str">
        <f>IF(Grades!Y21="","",(VLOOKUP(Grades!Y21,ALevels,2,FALSE)))</f>
        <v/>
      </c>
      <c r="Z21" s="3" t="str">
        <f>IF(Grades!Z21="","",(VLOOKUP(Grades!Z21,ALevels,2,FALSE)))</f>
        <v/>
      </c>
      <c r="AA21" s="3" t="str">
        <f>IF(Grades!AA21="","",(VLOOKUP(Grades!AA21,ALevels,2,FALSE)))</f>
        <v/>
      </c>
      <c r="AB21" s="3" t="str">
        <f>IF(Grades!AB21="","",(VLOOKUP(Grades!AB21,ALevels,2,FALSE)))</f>
        <v/>
      </c>
      <c r="AC21" s="3" t="str">
        <f>IF(Grades!AC21="","",(VLOOKUP(Grades!AC21,ALevels,2,FALSE)))</f>
        <v/>
      </c>
      <c r="AD21" s="3" t="str">
        <f>IF(Grades!AD21="","",(VLOOKUP(Grades!AD21,ALevels,2,FALSE)))</f>
        <v/>
      </c>
      <c r="AE21" s="3" t="str">
        <f>IF(Grades!AE21="","",(VLOOKUP(Grades!AE21,ALevels,2,FALSE)))</f>
        <v/>
      </c>
      <c r="AF21" s="3" t="str">
        <f>IF(Grades!AF21="","",(VLOOKUP(Grades!AF21,ALevels,2,FALSE)))</f>
        <v/>
      </c>
      <c r="AG21" s="3" t="str">
        <f>IF(Grades!AG21="","",(VLOOKUP(Grades!AG21,ALevels,2,FALSE)))</f>
        <v/>
      </c>
      <c r="AH21" s="3" t="str">
        <f>IF(Grades!AH21="","",(VLOOKUP(Grades!AH21,ALevels,2,FALSE)))</f>
        <v/>
      </c>
      <c r="AI21" s="3" t="str">
        <f>IF(Grades!AI21="","",(VLOOKUP(Grades!AI21,ALevels,2,FALSE)))</f>
        <v/>
      </c>
      <c r="AJ21" s="3" t="str">
        <f>IF(Grades!AJ21="","",(VLOOKUP(Grades!AJ21,ALevels,2,FALSE)))</f>
        <v/>
      </c>
      <c r="AK21" s="3" t="str">
        <f>IF(Grades!AK21="","",(VLOOKUP(Grades!AK21,ALevels,2,FALSE)))</f>
        <v/>
      </c>
      <c r="AL21" s="3" t="str">
        <f>IF(Grades!AL21="","",(VLOOKUP(Grades!AL21,ALevels,2,FALSE)))</f>
        <v/>
      </c>
      <c r="AM21" s="3" t="str">
        <f>IF(Grades!AM21="","",(VLOOKUP(Grades!AM21,ALevels,2,FALSE)))</f>
        <v/>
      </c>
      <c r="AN21" s="3" t="str">
        <f>IF(Grades!AN21="","",(VLOOKUP(Grades!AN21,ALevels,2,FALSE)))</f>
        <v/>
      </c>
      <c r="AO21" s="3" t="str">
        <f>IF(Grades!AO21="","",(VLOOKUP(Grades!AO21,ALevels,2,FALSE)))</f>
        <v/>
      </c>
      <c r="AP21" s="3" t="str">
        <f>IF(Grades!AP21="","",(VLOOKUP(Grades!AP21,ALevels,2,FALSE)))</f>
        <v/>
      </c>
      <c r="AQ21" s="3" t="str">
        <f>IF(Grades!AQ21="","",(VLOOKUP(Grades!AQ21,ALevels,2,FALSE)))</f>
        <v/>
      </c>
      <c r="AR21" s="3" t="str">
        <f>IF(Grades!AR21="","",(VLOOKUP(Grades!AR21,ALevels,2,FALSE)))</f>
        <v/>
      </c>
      <c r="AS21" s="3" t="str">
        <f>IF(Grades!AS21="","",(VLOOKUP(Grades!AS21,ALevels,2,FALSE)))</f>
        <v/>
      </c>
      <c r="AT21" s="3" t="str">
        <f>IF(Grades!AT21="","",(VLOOKUP(Grades!AT21,ALevels,2,FALSE)))</f>
        <v/>
      </c>
      <c r="AU21" s="3" t="str">
        <f>IF(Grades!AU21="","",(VLOOKUP(Grades!AU21,ALevels,2,FALSE)))</f>
        <v/>
      </c>
      <c r="AV21" s="3" t="str">
        <f>IF(Grades!AV21="","",(VLOOKUP(Grades!AV21,ALevels,2,FALSE)))</f>
        <v/>
      </c>
      <c r="AW21" s="6" t="str">
        <f>IF(Grades!AW21="","",(VLOOKUP(Grades!AW21,ASLevels,2,FALSE)))</f>
        <v/>
      </c>
      <c r="AX21" s="6" t="str">
        <f>IF(Grades!AX21="","",(VLOOKUP(Grades!AX21,ASLevels,2,FALSE)))</f>
        <v/>
      </c>
      <c r="AY21" s="6" t="str">
        <f>IF(Grades!AY21="","",(VLOOKUP(Grades!AY21,ASLevels,2,FALSE)))</f>
        <v/>
      </c>
      <c r="AZ21" s="6" t="str">
        <f>IF(Grades!AZ21="","",(VLOOKUP(Grades!AZ21,ASLevels,2,FALSE)))</f>
        <v/>
      </c>
      <c r="BA21" s="6" t="str">
        <f>IF(Grades!BA21="","",(VLOOKUP(Grades!BA21,ASLevels,2,FALSE)))</f>
        <v/>
      </c>
      <c r="BB21" s="6" t="str">
        <f>IF(Grades!BB21="","",(VLOOKUP(Grades!BB21,ASLevels,2,FALSE)))</f>
        <v/>
      </c>
      <c r="BC21" s="6" t="str">
        <f>IF(Grades!BC21="","",(VLOOKUP(Grades!BC21,ASLevels,2,FALSE)))</f>
        <v/>
      </c>
      <c r="BD21" s="6" t="str">
        <f>IF(Grades!BD21="","",(VLOOKUP(Grades!BD21,ASLevels,2,FALSE)))</f>
        <v/>
      </c>
      <c r="BE21" s="6" t="str">
        <f>IF(Grades!BE21="","",(VLOOKUP(Grades!BE21,ASLevels,2,FALSE)))</f>
        <v/>
      </c>
      <c r="BF21" s="6" t="str">
        <f>IF(Grades!BF21="","",(VLOOKUP(Grades!BF21,ASLevels,2,FALSE)))</f>
        <v/>
      </c>
      <c r="BG21" s="6" t="str">
        <f>IF(Grades!BG21="","",(VLOOKUP(Grades!BG21,ASLevels,2,FALSE)))</f>
        <v/>
      </c>
      <c r="BH21" s="6" t="str">
        <f>IF(Grades!BH21="","",(VLOOKUP(Grades!BH21,ASLevels,2,FALSE)))</f>
        <v/>
      </c>
      <c r="BI21" s="6" t="str">
        <f>IF(Grades!BI21="","",(VLOOKUP(Grades!BI21,ASLevels,2,FALSE)))</f>
        <v/>
      </c>
      <c r="BJ21" s="6" t="str">
        <f>IF(Grades!BJ21="","",(VLOOKUP(Grades!BJ21,ASLevels,2,FALSE)))</f>
        <v/>
      </c>
      <c r="BK21" s="6" t="str">
        <f>IF(Grades!BK21="","",(VLOOKUP(Grades!BK21,ASLevels,2,FALSE)))</f>
        <v/>
      </c>
      <c r="BL21" s="6" t="str">
        <f>IF(Grades!BL21="","",(VLOOKUP(Grades!BL21,ASLevels,2,FALSE)))</f>
        <v/>
      </c>
      <c r="BM21" s="6" t="str">
        <f>IF(Grades!BM21="","",(VLOOKUP(Grades!BM21,ASLevels,2,FALSE)))</f>
        <v/>
      </c>
      <c r="BN21" s="6" t="str">
        <f>IF(Grades!BN21="","",(VLOOKUP(Grades!BN21,ASLevels,2,FALSE)))</f>
        <v/>
      </c>
      <c r="BO21" s="6" t="str">
        <f>IF(Grades!BO21="","",(VLOOKUP(Grades!BO21,ASLevels,2,FALSE)))</f>
        <v/>
      </c>
      <c r="BP21" s="6" t="str">
        <f>IF(Grades!BP21="","",(VLOOKUP(Grades!BP21,ASLevels,2,FALSE)))</f>
        <v/>
      </c>
      <c r="BQ21" s="6" t="str">
        <f>IF(Grades!BQ21="","",(VLOOKUP(Grades!BQ21,ASLevels,2,FALSE)))</f>
        <v/>
      </c>
      <c r="BR21" s="6" t="str">
        <f>IF(Grades!BR21="","",(VLOOKUP(Grades!BR21,ASLevels,2,FALSE)))</f>
        <v/>
      </c>
      <c r="BS21" s="6" t="str">
        <f>IF(Grades!BS21="","",(VLOOKUP(Grades!BS21,ASLevels,2,FALSE)))</f>
        <v/>
      </c>
      <c r="BT21" s="6" t="str">
        <f>IF(Grades!BT21="","",(VLOOKUP(Grades!BT21,ASLevels,2,FALSE)))</f>
        <v/>
      </c>
      <c r="BU21" s="6" t="str">
        <f>IF(Grades!BU21="","",(VLOOKUP(Grades!BU21,ASLevels,2,FALSE)))</f>
        <v/>
      </c>
      <c r="BV21" s="6" t="str">
        <f>IF(Grades!BV21="","",(VLOOKUP(Grades!BV21,ASLevels,2,FALSE)))</f>
        <v/>
      </c>
      <c r="BW21" s="6" t="str">
        <f>IF(Grades!BW21="","",(VLOOKUP(Grades!BW21,ASLevels,2,FALSE)))</f>
        <v/>
      </c>
      <c r="BX21" s="6" t="str">
        <f>IF(Grades!BX21="","",(VLOOKUP(Grades!BX21,ASLevels,2,FALSE)))</f>
        <v/>
      </c>
      <c r="BY21" s="6" t="str">
        <f>IF(Grades!BY21="","",(VLOOKUP(Grades!BY21,ASLevels,2,FALSE)))</f>
        <v/>
      </c>
      <c r="BZ21" s="6" t="str">
        <f>IF(Grades!BZ21="","",(VLOOKUP(Grades!BZ21,ASLevels,2,FALSE)))</f>
        <v/>
      </c>
      <c r="CA21" s="6" t="str">
        <f>IF(Grades!CA21="","",(VLOOKUP(Grades!CA21,ASLevels,2,FALSE)))</f>
        <v/>
      </c>
      <c r="CB21" s="6" t="str">
        <f>IF(Grades!CB21="","",(VLOOKUP(Grades!CB21,ASLevels,2,FALSE)))</f>
        <v/>
      </c>
      <c r="CC21" s="6" t="str">
        <f>IF(Grades!CC21="","",(VLOOKUP(Grades!CC21,ASLevels,2,FALSE)))</f>
        <v/>
      </c>
      <c r="CD21" s="6" t="str">
        <f>IF(Grades!CD21="","",(VLOOKUP(Grades!CD21,ASLevels,2,FALSE)))</f>
        <v/>
      </c>
      <c r="CE21" s="6" t="str">
        <f>IF(Grades!CE21="","",(VLOOKUP(Grades!CE21,ASLevels,2,FALSE)))</f>
        <v/>
      </c>
      <c r="CF21" s="6" t="str">
        <f>IF(Grades!CF21="","",(VLOOKUP(Grades!CF21,ASLevels,2,FALSE)))</f>
        <v/>
      </c>
      <c r="CG21" s="6" t="str">
        <f>IF(Grades!CG21="","",(VLOOKUP(Grades!CG21,ASLevels,2,FALSE)))</f>
        <v/>
      </c>
      <c r="CH21" s="6" t="str">
        <f>IF(Grades!CH21="","",(VLOOKUP(Grades!CH21,ASLevels,2,FALSE)))</f>
        <v/>
      </c>
      <c r="CI21" s="6" t="str">
        <f>IF(Grades!CI21="","",(VLOOKUP(Grades!CI21,ASLevels,2,FALSE)))</f>
        <v/>
      </c>
      <c r="CJ21" s="6" t="str">
        <f>IF(Grades!CJ21="","",(VLOOKUP(Grades!CJ21,ASLevels,2,FALSE)))</f>
        <v/>
      </c>
      <c r="CK21" s="6" t="str">
        <f>IF(Grades!CK21="","",(VLOOKUP(Grades!CK21,ASLevels,2,FALSE)))</f>
        <v/>
      </c>
      <c r="CL21" s="6" t="str">
        <f>IF(Grades!CL21="","",(VLOOKUP(Grades!CL21,ASLevels,2,FALSE)))</f>
        <v/>
      </c>
      <c r="CM21" s="6" t="str">
        <f>IF(Grades!CM21="","",(VLOOKUP(Grades!CM21,ASLevels,2,FALSE)))</f>
        <v/>
      </c>
      <c r="CN21" s="6" t="str">
        <f>IF(Grades!CN21="","",(VLOOKUP(Grades!CN21,ASLevels,2,FALSE)))</f>
        <v/>
      </c>
      <c r="CO21" s="39"/>
      <c r="CP21" s="9" t="str">
        <f>IF(Grades!CP21="","",(VLOOKUP(Grades!CP21,KeySkills,2,FALSE)))</f>
        <v/>
      </c>
      <c r="CQ21" s="9" t="str">
        <f>IF(Grades!CQ21="","",(VLOOKUP(Grades!CQ21,KeySkills,2,FALSE)))</f>
        <v/>
      </c>
      <c r="CR21" s="9" t="str">
        <f>IF(Grades!CR21="","",(VLOOKUP(Grades!CR21,KeySkills,2,FALSE)))</f>
        <v/>
      </c>
      <c r="CS21" s="13" t="str">
        <f>IF(Grades!CS21="","",(VLOOKUP(Grades!CS21,BTECOCRNatCert,2,FALSE)))</f>
        <v/>
      </c>
      <c r="CT21" s="13" t="str">
        <f>IF(Grades!CT21="","",(VLOOKUP(Grades!CT21,BTECOCRNatCert,2,FALSE)))</f>
        <v/>
      </c>
      <c r="CU21" s="13" t="str">
        <f>IF(Grades!CU21="","",(VLOOKUP(Grades!CU21,BTECOCRNatCert,2,FALSE)))</f>
        <v/>
      </c>
      <c r="CV21" s="13" t="str">
        <f>IF(Grades!CV21="","",(VLOOKUP(Grades!CV21,BTECOCRNatCert,2,FALSE)))</f>
        <v/>
      </c>
      <c r="CW21" s="13" t="str">
        <f>IF(Grades!CW21="","",(VLOOKUP(Grades!CW21,BTECOCRNatCert,2,FALSE)))</f>
        <v/>
      </c>
      <c r="CX21" s="13" t="str">
        <f>IF(Grades!CX21="","",(VLOOKUP(Grades!CX21,BTECOCRNatCert,2,FALSE)))</f>
        <v/>
      </c>
      <c r="CY21" s="13" t="str">
        <f>IF(Grades!CY21="","",(VLOOKUP(Grades!CY21,BTECOCRNatCert,2,FALSE)))</f>
        <v/>
      </c>
      <c r="CZ21" s="15" t="str">
        <f>IF(Grades!CZ21="","",(VLOOKUP(Grades!CZ21,BTECNatDip,2,FALSE)))</f>
        <v/>
      </c>
      <c r="DA21" s="15" t="str">
        <f>IF(Grades!DA21="","",(VLOOKUP(Grades!DA21,BTECNatDip,2,FALSE)))</f>
        <v/>
      </c>
      <c r="DB21" s="15" t="str">
        <f>IF(Grades!DB21="","",(VLOOKUP(Grades!DB21,BTECNatDip,2,FALSE)))</f>
        <v/>
      </c>
      <c r="DC21" s="21" t="str">
        <f>IF(Grades!DC21="","",(VLOOKUP(Grades!DC21,OCRNatDip,2,FALSE)))</f>
        <v/>
      </c>
      <c r="DD21" s="21" t="str">
        <f>IF(Grades!DD21="","",(VLOOKUP(Grades!DD21,OCRNatDip,2,FALSE)))</f>
        <v/>
      </c>
      <c r="DE21" s="21" t="str">
        <f>IF(Grades!DE21="","",(VLOOKUP(Grades!DE21,OCRNatDip,2,FALSE)))</f>
        <v/>
      </c>
      <c r="DF21" s="37" t="str">
        <f>IF(Grades!DF21="","",(VLOOKUP(Grades!DF21,BTECExtDip,2,FALSE)))</f>
        <v/>
      </c>
      <c r="DG21" s="37" t="str">
        <f>IF(Grades!DG21="","",(VLOOKUP(Grades!DG21,BTECExtDip,2,FALSE)))</f>
        <v/>
      </c>
      <c r="DH21" s="37" t="str">
        <f>IF(Grades!DH21="","",(VLOOKUP(Grades!DH21,BTECExtDip,2,FALSE)))</f>
        <v/>
      </c>
      <c r="DI21" s="21" t="str">
        <f>IF(Grades!DI21="","",(VLOOKUP(Grades!DI21,OCRExtDip,2,FALSE)))</f>
        <v/>
      </c>
      <c r="DJ21" s="21" t="str">
        <f>IF(Grades!DJ21="","",(VLOOKUP(Grades!DJ21,OCRExtDip,2,FALSE)))</f>
        <v/>
      </c>
      <c r="DK21" s="21" t="str">
        <f>IF(Grades!DK21="","",(VLOOKUP(Grades!DK21,OCRExtDip,2,FALSE)))</f>
        <v/>
      </c>
      <c r="DL21" s="17" t="str">
        <f>IF(Grades!DL21="","",(VLOOKUP(Grades!DL21,PL,2,FALSE)))</f>
        <v/>
      </c>
      <c r="DM21" s="38" t="str">
        <f>IF(Grades!DM21="","",(VLOOKUP(Grades!DM21,FSM,2,FALSE)))</f>
        <v/>
      </c>
      <c r="DN21" s="38" t="str">
        <f>IF(Grades!DN21="","",(VLOOKUP(Grades!DN21,FSM,2,FALSE)))</f>
        <v/>
      </c>
      <c r="DO21" s="9" t="str">
        <f>IF(Grades!DO21="","",(VLOOKUP(Grades!DO21,AEA,2,FALSE)))</f>
        <v/>
      </c>
      <c r="DP21" s="9" t="str">
        <f>IF(Grades!DP21="","",(VLOOKUP(Grades!DP21,AEA,2,FALSE)))</f>
        <v/>
      </c>
      <c r="DQ21" s="9" t="str">
        <f>IF(Grades!DQ21="","",(VLOOKUP(Grades!DQ21,AEA,2,FALSE)))</f>
        <v/>
      </c>
      <c r="DR21" s="62" t="str">
        <f>IF(Grades!DR21="","",(VLOOKUP(Grades!DR21,AllDip?,2,FALSE)))</f>
        <v/>
      </c>
      <c r="DT21" s="1">
        <f t="shared" si="14"/>
        <v>0</v>
      </c>
      <c r="DU21" s="1">
        <f t="shared" si="0"/>
        <v>0</v>
      </c>
      <c r="DV21" s="1">
        <f t="shared" si="1"/>
        <v>0</v>
      </c>
      <c r="DW21" s="1">
        <f t="shared" si="2"/>
        <v>0</v>
      </c>
      <c r="DX21" s="1">
        <f t="shared" si="3"/>
        <v>0</v>
      </c>
      <c r="DY21" s="172">
        <f t="shared" si="4"/>
        <v>0</v>
      </c>
      <c r="DZ21" s="1">
        <f t="shared" si="5"/>
        <v>0</v>
      </c>
      <c r="EA21" s="1">
        <f t="shared" si="6"/>
        <v>0</v>
      </c>
      <c r="EB21" s="1">
        <f t="shared" si="7"/>
        <v>0</v>
      </c>
      <c r="EC21" s="1">
        <f t="shared" si="8"/>
        <v>0</v>
      </c>
      <c r="ED21" s="1">
        <f t="shared" si="9"/>
        <v>0</v>
      </c>
      <c r="EE21" s="1">
        <f t="shared" si="10"/>
        <v>0</v>
      </c>
      <c r="EF21" s="1">
        <f t="shared" si="11"/>
        <v>0</v>
      </c>
      <c r="EG21" s="1">
        <f t="shared" si="12"/>
        <v>0</v>
      </c>
      <c r="EH21" s="1">
        <f t="shared" si="15"/>
        <v>0</v>
      </c>
      <c r="EI21" s="1">
        <f t="shared" si="16"/>
        <v>0</v>
      </c>
      <c r="EJ21" s="1">
        <f t="shared" si="17"/>
        <v>0</v>
      </c>
      <c r="EK21" s="1">
        <f t="shared" si="22"/>
        <v>0</v>
      </c>
      <c r="EL21" s="1">
        <f t="shared" si="18"/>
        <v>0</v>
      </c>
      <c r="EM21" s="1" t="e">
        <f t="shared" si="19"/>
        <v>#DIV/0!</v>
      </c>
      <c r="EN21" s="1" t="e">
        <f t="shared" si="20"/>
        <v>#DIV/0!</v>
      </c>
      <c r="EO21" s="1" t="e">
        <f t="shared" si="21"/>
        <v>#DIV/0!</v>
      </c>
    </row>
    <row r="22" spans="1:145" ht="11.25" x14ac:dyDescent="0.2">
      <c r="A22" s="92"/>
      <c r="B22" s="92"/>
      <c r="C22" s="92"/>
      <c r="D22" s="92"/>
      <c r="E22" s="3" t="str">
        <f>IF(Grades!E22="","",(VLOOKUP(Grades!E22,ALevels,2,FALSE)))</f>
        <v/>
      </c>
      <c r="F22" s="3" t="str">
        <f>IF(Grades!F22="","",(VLOOKUP(Grades!F22,ALevels,2,FALSE)))</f>
        <v/>
      </c>
      <c r="G22" s="3" t="str">
        <f>IF(Grades!G22="","",(VLOOKUP(Grades!G22,ALevels,2,FALSE)))</f>
        <v/>
      </c>
      <c r="H22" s="3" t="str">
        <f>IF(Grades!H22="","",(VLOOKUP(Grades!H22,ALevels,2,FALSE)))</f>
        <v/>
      </c>
      <c r="I22" s="3" t="str">
        <f>IF(Grades!I22="","",(VLOOKUP(Grades!I22,ALevels,2,FALSE)))</f>
        <v/>
      </c>
      <c r="J22" s="3" t="str">
        <f>IF(Grades!J22="","",(VLOOKUP(Grades!J22,ALevels,2,FALSE)))</f>
        <v/>
      </c>
      <c r="K22" s="3" t="str">
        <f>IF(Grades!K22="","",(VLOOKUP(Grades!K22,ALevels,2,FALSE)))</f>
        <v/>
      </c>
      <c r="L22" s="3" t="str">
        <f>IF(Grades!L22="","",(VLOOKUP(Grades!L22,ALevels,2,FALSE)))</f>
        <v/>
      </c>
      <c r="M22" s="3" t="str">
        <f>IF(Grades!M22="","",(VLOOKUP(Grades!M22,ALevels,2,FALSE)))</f>
        <v/>
      </c>
      <c r="N22" s="3" t="str">
        <f>IF(Grades!N22="","",(VLOOKUP(Grades!N22,ALevels,2,FALSE)))</f>
        <v/>
      </c>
      <c r="O22" s="3" t="str">
        <f>IF(Grades!O22="","",(VLOOKUP(Grades!O22,ALevels,2,FALSE)))</f>
        <v/>
      </c>
      <c r="P22" s="3" t="str">
        <f>IF(Grades!P22="","",(VLOOKUP(Grades!P22,ALevels,2,FALSE)))</f>
        <v/>
      </c>
      <c r="Q22" s="3" t="str">
        <f>IF(Grades!Q22="","",(VLOOKUP(Grades!Q22,ALevels,2,FALSE)))</f>
        <v/>
      </c>
      <c r="R22" s="3" t="str">
        <f>IF(Grades!R22="","",(VLOOKUP(Grades!R22,ALevels,2,FALSE)))</f>
        <v/>
      </c>
      <c r="S22" s="3" t="str">
        <f>IF(Grades!S22="","",(VLOOKUP(Grades!S22,ALevels,2,FALSE)))</f>
        <v/>
      </c>
      <c r="T22" s="3" t="str">
        <f>IF(Grades!T22="","",(VLOOKUP(Grades!T22,ALevels,2,FALSE)))</f>
        <v/>
      </c>
      <c r="U22" s="3" t="str">
        <f>IF(Grades!U22="","",(VLOOKUP(Grades!U22,ALevels,2,FALSE)))</f>
        <v/>
      </c>
      <c r="V22" s="3" t="str">
        <f>IF(Grades!V22="","",(VLOOKUP(Grades!V22,ALevels,2,FALSE)))</f>
        <v/>
      </c>
      <c r="W22" s="3" t="str">
        <f>IF(Grades!W22="","",(VLOOKUP(Grades!W22,ALevels,2,FALSE)))</f>
        <v/>
      </c>
      <c r="X22" s="3" t="str">
        <f>IF(Grades!X22="","",(VLOOKUP(Grades!X22,ALevels,2,FALSE)))</f>
        <v/>
      </c>
      <c r="Y22" s="3" t="str">
        <f>IF(Grades!Y22="","",(VLOOKUP(Grades!Y22,ALevels,2,FALSE)))</f>
        <v/>
      </c>
      <c r="Z22" s="3" t="str">
        <f>IF(Grades!Z22="","",(VLOOKUP(Grades!Z22,ALevels,2,FALSE)))</f>
        <v/>
      </c>
      <c r="AA22" s="3" t="str">
        <f>IF(Grades!AA22="","",(VLOOKUP(Grades!AA22,ALevels,2,FALSE)))</f>
        <v/>
      </c>
      <c r="AB22" s="3" t="str">
        <f>IF(Grades!AB22="","",(VLOOKUP(Grades!AB22,ALevels,2,FALSE)))</f>
        <v/>
      </c>
      <c r="AC22" s="3" t="str">
        <f>IF(Grades!AC22="","",(VLOOKUP(Grades!AC22,ALevels,2,FALSE)))</f>
        <v/>
      </c>
      <c r="AD22" s="3" t="str">
        <f>IF(Grades!AD22="","",(VLOOKUP(Grades!AD22,ALevels,2,FALSE)))</f>
        <v/>
      </c>
      <c r="AE22" s="3" t="str">
        <f>IF(Grades!AE22="","",(VLOOKUP(Grades!AE22,ALevels,2,FALSE)))</f>
        <v/>
      </c>
      <c r="AF22" s="3" t="str">
        <f>IF(Grades!AF22="","",(VLOOKUP(Grades!AF22,ALevels,2,FALSE)))</f>
        <v/>
      </c>
      <c r="AG22" s="3" t="str">
        <f>IF(Grades!AG22="","",(VLOOKUP(Grades!AG22,ALevels,2,FALSE)))</f>
        <v/>
      </c>
      <c r="AH22" s="3" t="str">
        <f>IF(Grades!AH22="","",(VLOOKUP(Grades!AH22,ALevels,2,FALSE)))</f>
        <v/>
      </c>
      <c r="AI22" s="3" t="str">
        <f>IF(Grades!AI22="","",(VLOOKUP(Grades!AI22,ALevels,2,FALSE)))</f>
        <v/>
      </c>
      <c r="AJ22" s="3" t="str">
        <f>IF(Grades!AJ22="","",(VLOOKUP(Grades!AJ22,ALevels,2,FALSE)))</f>
        <v/>
      </c>
      <c r="AK22" s="3" t="str">
        <f>IF(Grades!AK22="","",(VLOOKUP(Grades!AK22,ALevels,2,FALSE)))</f>
        <v/>
      </c>
      <c r="AL22" s="3" t="str">
        <f>IF(Grades!AL22="","",(VLOOKUP(Grades!AL22,ALevels,2,FALSE)))</f>
        <v/>
      </c>
      <c r="AM22" s="3" t="str">
        <f>IF(Grades!AM22="","",(VLOOKUP(Grades!AM22,ALevels,2,FALSE)))</f>
        <v/>
      </c>
      <c r="AN22" s="3" t="str">
        <f>IF(Grades!AN22="","",(VLOOKUP(Grades!AN22,ALevels,2,FALSE)))</f>
        <v/>
      </c>
      <c r="AO22" s="3" t="str">
        <f>IF(Grades!AO22="","",(VLOOKUP(Grades!AO22,ALevels,2,FALSE)))</f>
        <v/>
      </c>
      <c r="AP22" s="3" t="str">
        <f>IF(Grades!AP22="","",(VLOOKUP(Grades!AP22,ALevels,2,FALSE)))</f>
        <v/>
      </c>
      <c r="AQ22" s="3" t="str">
        <f>IF(Grades!AQ22="","",(VLOOKUP(Grades!AQ22,ALevels,2,FALSE)))</f>
        <v/>
      </c>
      <c r="AR22" s="3" t="str">
        <f>IF(Grades!AR22="","",(VLOOKUP(Grades!AR22,ALevels,2,FALSE)))</f>
        <v/>
      </c>
      <c r="AS22" s="3" t="str">
        <f>IF(Grades!AS22="","",(VLOOKUP(Grades!AS22,ALevels,2,FALSE)))</f>
        <v/>
      </c>
      <c r="AT22" s="3" t="str">
        <f>IF(Grades!AT22="","",(VLOOKUP(Grades!AT22,ALevels,2,FALSE)))</f>
        <v/>
      </c>
      <c r="AU22" s="3" t="str">
        <f>IF(Grades!AU22="","",(VLOOKUP(Grades!AU22,ALevels,2,FALSE)))</f>
        <v/>
      </c>
      <c r="AV22" s="3" t="str">
        <f>IF(Grades!AV22="","",(VLOOKUP(Grades!AV22,ALevels,2,FALSE)))</f>
        <v/>
      </c>
      <c r="AW22" s="6" t="str">
        <f>IF(Grades!AW22="","",(VLOOKUP(Grades!AW22,ASLevels,2,FALSE)))</f>
        <v/>
      </c>
      <c r="AX22" s="6" t="str">
        <f>IF(Grades!AX22="","",(VLOOKUP(Grades!AX22,ASLevels,2,FALSE)))</f>
        <v/>
      </c>
      <c r="AY22" s="6" t="str">
        <f>IF(Grades!AY22="","",(VLOOKUP(Grades!AY22,ASLevels,2,FALSE)))</f>
        <v/>
      </c>
      <c r="AZ22" s="6" t="str">
        <f>IF(Grades!AZ22="","",(VLOOKUP(Grades!AZ22,ASLevels,2,FALSE)))</f>
        <v/>
      </c>
      <c r="BA22" s="6" t="str">
        <f>IF(Grades!BA22="","",(VLOOKUP(Grades!BA22,ASLevels,2,FALSE)))</f>
        <v/>
      </c>
      <c r="BB22" s="6" t="str">
        <f>IF(Grades!BB22="","",(VLOOKUP(Grades!BB22,ASLevels,2,FALSE)))</f>
        <v/>
      </c>
      <c r="BC22" s="6" t="str">
        <f>IF(Grades!BC22="","",(VLOOKUP(Grades!BC22,ASLevels,2,FALSE)))</f>
        <v/>
      </c>
      <c r="BD22" s="6" t="str">
        <f>IF(Grades!BD22="","",(VLOOKUP(Grades!BD22,ASLevels,2,FALSE)))</f>
        <v/>
      </c>
      <c r="BE22" s="6" t="str">
        <f>IF(Grades!BE22="","",(VLOOKUP(Grades!BE22,ASLevels,2,FALSE)))</f>
        <v/>
      </c>
      <c r="BF22" s="6" t="str">
        <f>IF(Grades!BF22="","",(VLOOKUP(Grades!BF22,ASLevels,2,FALSE)))</f>
        <v/>
      </c>
      <c r="BG22" s="6" t="str">
        <f>IF(Grades!BG22="","",(VLOOKUP(Grades!BG22,ASLevels,2,FALSE)))</f>
        <v/>
      </c>
      <c r="BH22" s="6" t="str">
        <f>IF(Grades!BH22="","",(VLOOKUP(Grades!BH22,ASLevels,2,FALSE)))</f>
        <v/>
      </c>
      <c r="BI22" s="6" t="str">
        <f>IF(Grades!BI22="","",(VLOOKUP(Grades!BI22,ASLevels,2,FALSE)))</f>
        <v/>
      </c>
      <c r="BJ22" s="6" t="str">
        <f>IF(Grades!BJ22="","",(VLOOKUP(Grades!BJ22,ASLevels,2,FALSE)))</f>
        <v/>
      </c>
      <c r="BK22" s="6" t="str">
        <f>IF(Grades!BK22="","",(VLOOKUP(Grades!BK22,ASLevels,2,FALSE)))</f>
        <v/>
      </c>
      <c r="BL22" s="6" t="str">
        <f>IF(Grades!BL22="","",(VLOOKUP(Grades!BL22,ASLevels,2,FALSE)))</f>
        <v/>
      </c>
      <c r="BM22" s="6" t="str">
        <f>IF(Grades!BM22="","",(VLOOKUP(Grades!BM22,ASLevels,2,FALSE)))</f>
        <v/>
      </c>
      <c r="BN22" s="6" t="str">
        <f>IF(Grades!BN22="","",(VLOOKUP(Grades!BN22,ASLevels,2,FALSE)))</f>
        <v/>
      </c>
      <c r="BO22" s="6" t="str">
        <f>IF(Grades!BO22="","",(VLOOKUP(Grades!BO22,ASLevels,2,FALSE)))</f>
        <v/>
      </c>
      <c r="BP22" s="6" t="str">
        <f>IF(Grades!BP22="","",(VLOOKUP(Grades!BP22,ASLevels,2,FALSE)))</f>
        <v/>
      </c>
      <c r="BQ22" s="6" t="str">
        <f>IF(Grades!BQ22="","",(VLOOKUP(Grades!BQ22,ASLevels,2,FALSE)))</f>
        <v/>
      </c>
      <c r="BR22" s="6" t="str">
        <f>IF(Grades!BR22="","",(VLOOKUP(Grades!BR22,ASLevels,2,FALSE)))</f>
        <v/>
      </c>
      <c r="BS22" s="6" t="str">
        <f>IF(Grades!BS22="","",(VLOOKUP(Grades!BS22,ASLevels,2,FALSE)))</f>
        <v/>
      </c>
      <c r="BT22" s="6" t="str">
        <f>IF(Grades!BT22="","",(VLOOKUP(Grades!BT22,ASLevels,2,FALSE)))</f>
        <v/>
      </c>
      <c r="BU22" s="6" t="str">
        <f>IF(Grades!BU22="","",(VLOOKUP(Grades!BU22,ASLevels,2,FALSE)))</f>
        <v/>
      </c>
      <c r="BV22" s="6" t="str">
        <f>IF(Grades!BV22="","",(VLOOKUP(Grades!BV22,ASLevels,2,FALSE)))</f>
        <v/>
      </c>
      <c r="BW22" s="6" t="str">
        <f>IF(Grades!BW22="","",(VLOOKUP(Grades!BW22,ASLevels,2,FALSE)))</f>
        <v/>
      </c>
      <c r="BX22" s="6" t="str">
        <f>IF(Grades!BX22="","",(VLOOKUP(Grades!BX22,ASLevels,2,FALSE)))</f>
        <v/>
      </c>
      <c r="BY22" s="6" t="str">
        <f>IF(Grades!BY22="","",(VLOOKUP(Grades!BY22,ASLevels,2,FALSE)))</f>
        <v/>
      </c>
      <c r="BZ22" s="6" t="str">
        <f>IF(Grades!BZ22="","",(VLOOKUP(Grades!BZ22,ASLevels,2,FALSE)))</f>
        <v/>
      </c>
      <c r="CA22" s="6" t="str">
        <f>IF(Grades!CA22="","",(VLOOKUP(Grades!CA22,ASLevels,2,FALSE)))</f>
        <v/>
      </c>
      <c r="CB22" s="6" t="str">
        <f>IF(Grades!CB22="","",(VLOOKUP(Grades!CB22,ASLevels,2,FALSE)))</f>
        <v/>
      </c>
      <c r="CC22" s="6" t="str">
        <f>IF(Grades!CC22="","",(VLOOKUP(Grades!CC22,ASLevels,2,FALSE)))</f>
        <v/>
      </c>
      <c r="CD22" s="6" t="str">
        <f>IF(Grades!CD22="","",(VLOOKUP(Grades!CD22,ASLevels,2,FALSE)))</f>
        <v/>
      </c>
      <c r="CE22" s="6" t="str">
        <f>IF(Grades!CE22="","",(VLOOKUP(Grades!CE22,ASLevels,2,FALSE)))</f>
        <v/>
      </c>
      <c r="CF22" s="6" t="str">
        <f>IF(Grades!CF22="","",(VLOOKUP(Grades!CF22,ASLevels,2,FALSE)))</f>
        <v/>
      </c>
      <c r="CG22" s="6" t="str">
        <f>IF(Grades!CG22="","",(VLOOKUP(Grades!CG22,ASLevels,2,FALSE)))</f>
        <v/>
      </c>
      <c r="CH22" s="6" t="str">
        <f>IF(Grades!CH22="","",(VLOOKUP(Grades!CH22,ASLevels,2,FALSE)))</f>
        <v/>
      </c>
      <c r="CI22" s="6" t="str">
        <f>IF(Grades!CI22="","",(VLOOKUP(Grades!CI22,ASLevels,2,FALSE)))</f>
        <v/>
      </c>
      <c r="CJ22" s="6" t="str">
        <f>IF(Grades!CJ22="","",(VLOOKUP(Grades!CJ22,ASLevels,2,FALSE)))</f>
        <v/>
      </c>
      <c r="CK22" s="6" t="str">
        <f>IF(Grades!CK22="","",(VLOOKUP(Grades!CK22,ASLevels,2,FALSE)))</f>
        <v/>
      </c>
      <c r="CL22" s="6" t="str">
        <f>IF(Grades!CL22="","",(VLOOKUP(Grades!CL22,ASLevels,2,FALSE)))</f>
        <v/>
      </c>
      <c r="CM22" s="6" t="str">
        <f>IF(Grades!CM22="","",(VLOOKUP(Grades!CM22,ASLevels,2,FALSE)))</f>
        <v/>
      </c>
      <c r="CN22" s="6" t="str">
        <f>IF(Grades!CN22="","",(VLOOKUP(Grades!CN22,ASLevels,2,FALSE)))</f>
        <v/>
      </c>
      <c r="CO22" s="39" t="str">
        <f>IF(Grades!CO22="","",(VLOOKUP(Grades!CO22,EP,2,FALSE)))</f>
        <v/>
      </c>
      <c r="CP22" s="9" t="str">
        <f>IF(Grades!CP22="","",(VLOOKUP(Grades!CP22,KeySkills,2,FALSE)))</f>
        <v/>
      </c>
      <c r="CQ22" s="9" t="str">
        <f>IF(Grades!CQ22="","",(VLOOKUP(Grades!CQ22,KeySkills,2,FALSE)))</f>
        <v/>
      </c>
      <c r="CR22" s="9" t="str">
        <f>IF(Grades!CR22="","",(VLOOKUP(Grades!CR22,KeySkills,2,FALSE)))</f>
        <v/>
      </c>
      <c r="CS22" s="13" t="str">
        <f>IF(Grades!CS22="","",(VLOOKUP(Grades!CS22,BTECOCRNatCert,2,FALSE)))</f>
        <v/>
      </c>
      <c r="CT22" s="13" t="str">
        <f>IF(Grades!CT22="","",(VLOOKUP(Grades!CT22,BTECOCRNatCert,2,FALSE)))</f>
        <v/>
      </c>
      <c r="CU22" s="13" t="str">
        <f>IF(Grades!CU22="","",(VLOOKUP(Grades!CU22,BTECOCRNatCert,2,FALSE)))</f>
        <v/>
      </c>
      <c r="CV22" s="13" t="str">
        <f>IF(Grades!CV22="","",(VLOOKUP(Grades!CV22,BTECOCRNatCert,2,FALSE)))</f>
        <v/>
      </c>
      <c r="CW22" s="13" t="str">
        <f>IF(Grades!CW22="","",(VLOOKUP(Grades!CW22,BTECOCRNatCert,2,FALSE)))</f>
        <v/>
      </c>
      <c r="CX22" s="13" t="str">
        <f>IF(Grades!CX22="","",(VLOOKUP(Grades!CX22,BTECOCRNatCert,2,FALSE)))</f>
        <v/>
      </c>
      <c r="CY22" s="13" t="str">
        <f>IF(Grades!CY22="","",(VLOOKUP(Grades!CY22,BTECOCRNatCert,2,FALSE)))</f>
        <v/>
      </c>
      <c r="CZ22" s="15" t="str">
        <f>IF(Grades!CZ22="","",(VLOOKUP(Grades!CZ22,BTECNatDip,2,FALSE)))</f>
        <v/>
      </c>
      <c r="DA22" s="15" t="str">
        <f>IF(Grades!DA22="","",(VLOOKUP(Grades!DA22,BTECNatDip,2,FALSE)))</f>
        <v/>
      </c>
      <c r="DB22" s="15" t="str">
        <f>IF(Grades!DB22="","",(VLOOKUP(Grades!DB22,BTECNatDip,2,FALSE)))</f>
        <v/>
      </c>
      <c r="DC22" s="21" t="str">
        <f>IF(Grades!DC22="","",(VLOOKUP(Grades!DC22,OCRNatDip,2,FALSE)))</f>
        <v/>
      </c>
      <c r="DD22" s="21" t="str">
        <f>IF(Grades!DD22="","",(VLOOKUP(Grades!DD22,OCRNatDip,2,FALSE)))</f>
        <v/>
      </c>
      <c r="DE22" s="21" t="str">
        <f>IF(Grades!DE22="","",(VLOOKUP(Grades!DE22,OCRNatDip,2,FALSE)))</f>
        <v/>
      </c>
      <c r="DF22" s="37" t="str">
        <f>IF(Grades!DF22="","",(VLOOKUP(Grades!DF22,BTECExtDip,2,FALSE)))</f>
        <v/>
      </c>
      <c r="DG22" s="37" t="str">
        <f>IF(Grades!DG22="","",(VLOOKUP(Grades!DG22,BTECExtDip,2,FALSE)))</f>
        <v/>
      </c>
      <c r="DH22" s="37" t="str">
        <f>IF(Grades!DH22="","",(VLOOKUP(Grades!DH22,BTECExtDip,2,FALSE)))</f>
        <v/>
      </c>
      <c r="DI22" s="21" t="str">
        <f>IF(Grades!DI22="","",(VLOOKUP(Grades!DI22,OCRExtDip,2,FALSE)))</f>
        <v/>
      </c>
      <c r="DJ22" s="21" t="str">
        <f>IF(Grades!DJ22="","",(VLOOKUP(Grades!DJ22,OCRExtDip,2,FALSE)))</f>
        <v/>
      </c>
      <c r="DK22" s="21" t="str">
        <f>IF(Grades!DK22="","",(VLOOKUP(Grades!DK22,OCRExtDip,2,FALSE)))</f>
        <v/>
      </c>
      <c r="DL22" s="17" t="str">
        <f>IF(Grades!DL22="","",(VLOOKUP(Grades!DL22,PL,2,FALSE)))</f>
        <v/>
      </c>
      <c r="DM22" s="38" t="str">
        <f>IF(Grades!DM22="","",(VLOOKUP(Grades!DM22,FSM,2,FALSE)))</f>
        <v/>
      </c>
      <c r="DN22" s="38" t="str">
        <f>IF(Grades!DN22="","",(VLOOKUP(Grades!DN22,FSM,2,FALSE)))</f>
        <v/>
      </c>
      <c r="DO22" s="9" t="str">
        <f>IF(Grades!DO22="","",(VLOOKUP(Grades!DO22,AEA,2,FALSE)))</f>
        <v/>
      </c>
      <c r="DP22" s="9" t="str">
        <f>IF(Grades!DP22="","",(VLOOKUP(Grades!DP22,AEA,2,FALSE)))</f>
        <v/>
      </c>
      <c r="DQ22" s="9" t="str">
        <f>IF(Grades!DQ22="","",(VLOOKUP(Grades!DQ22,AEA,2,FALSE)))</f>
        <v/>
      </c>
      <c r="DR22" s="62" t="str">
        <f>IF(Grades!DR22="","",(VLOOKUP(Grades!DR22,AllDip?,2,FALSE)))</f>
        <v/>
      </c>
      <c r="DT22" s="1">
        <f t="shared" si="14"/>
        <v>0</v>
      </c>
      <c r="DU22" s="1">
        <f t="shared" si="0"/>
        <v>0</v>
      </c>
      <c r="DV22" s="1">
        <f t="shared" si="1"/>
        <v>0</v>
      </c>
      <c r="DW22" s="1">
        <f t="shared" si="2"/>
        <v>0</v>
      </c>
      <c r="DX22" s="1">
        <f t="shared" si="3"/>
        <v>0</v>
      </c>
      <c r="DY22" s="172">
        <f t="shared" si="4"/>
        <v>0</v>
      </c>
      <c r="DZ22" s="1">
        <f t="shared" si="5"/>
        <v>0</v>
      </c>
      <c r="EA22" s="1">
        <f t="shared" si="6"/>
        <v>0</v>
      </c>
      <c r="EB22" s="1">
        <f t="shared" si="7"/>
        <v>0</v>
      </c>
      <c r="EC22" s="1">
        <f t="shared" si="8"/>
        <v>0</v>
      </c>
      <c r="ED22" s="1">
        <f t="shared" si="9"/>
        <v>0</v>
      </c>
      <c r="EE22" s="1">
        <f t="shared" si="10"/>
        <v>0</v>
      </c>
      <c r="EF22" s="1">
        <f t="shared" si="11"/>
        <v>0</v>
      </c>
      <c r="EG22" s="1">
        <f t="shared" si="12"/>
        <v>0</v>
      </c>
      <c r="EH22" s="1">
        <f t="shared" si="15"/>
        <v>0</v>
      </c>
      <c r="EI22" s="1">
        <f t="shared" si="16"/>
        <v>0</v>
      </c>
      <c r="EJ22" s="1">
        <f t="shared" si="17"/>
        <v>0</v>
      </c>
      <c r="EK22" s="1">
        <f t="shared" si="22"/>
        <v>0</v>
      </c>
      <c r="EL22" s="1">
        <f t="shared" si="18"/>
        <v>0</v>
      </c>
      <c r="EM22" s="1" t="e">
        <f t="shared" si="19"/>
        <v>#DIV/0!</v>
      </c>
      <c r="EN22" s="1" t="e">
        <f t="shared" si="20"/>
        <v>#DIV/0!</v>
      </c>
      <c r="EO22" s="1" t="e">
        <f t="shared" si="21"/>
        <v>#DIV/0!</v>
      </c>
    </row>
    <row r="23" spans="1:145" ht="11.25" x14ac:dyDescent="0.2">
      <c r="A23" s="92"/>
      <c r="B23" s="92"/>
      <c r="C23" s="92"/>
      <c r="D23" s="92"/>
      <c r="E23" s="3" t="str">
        <f>IF(Grades!E23="","",(VLOOKUP(Grades!E23,ALevels,2,FALSE)))</f>
        <v/>
      </c>
      <c r="F23" s="3" t="str">
        <f>IF(Grades!F23="","",(VLOOKUP(Grades!F23,ALevels,2,FALSE)))</f>
        <v/>
      </c>
      <c r="G23" s="3" t="str">
        <f>IF(Grades!G23="","",(VLOOKUP(Grades!G23,ALevels,2,FALSE)))</f>
        <v/>
      </c>
      <c r="H23" s="3" t="str">
        <f>IF(Grades!H23="","",(VLOOKUP(Grades!H23,ALevels,2,FALSE)))</f>
        <v/>
      </c>
      <c r="I23" s="3" t="str">
        <f>IF(Grades!I23="","",(VLOOKUP(Grades!I23,ALevels,2,FALSE)))</f>
        <v/>
      </c>
      <c r="J23" s="3" t="str">
        <f>IF(Grades!J23="","",(VLOOKUP(Grades!J23,ALevels,2,FALSE)))</f>
        <v/>
      </c>
      <c r="K23" s="3" t="str">
        <f>IF(Grades!K23="","",(VLOOKUP(Grades!K23,ALevels,2,FALSE)))</f>
        <v/>
      </c>
      <c r="L23" s="3" t="str">
        <f>IF(Grades!L23="","",(VLOOKUP(Grades!L23,ALevels,2,FALSE)))</f>
        <v/>
      </c>
      <c r="M23" s="3" t="str">
        <f>IF(Grades!M23="","",(VLOOKUP(Grades!M23,ALevels,2,FALSE)))</f>
        <v/>
      </c>
      <c r="N23" s="3" t="str">
        <f>IF(Grades!N23="","",(VLOOKUP(Grades!N23,ALevels,2,FALSE)))</f>
        <v/>
      </c>
      <c r="O23" s="3" t="str">
        <f>IF(Grades!O23="","",(VLOOKUP(Grades!O23,ALevels,2,FALSE)))</f>
        <v/>
      </c>
      <c r="P23" s="3" t="str">
        <f>IF(Grades!P23="","",(VLOOKUP(Grades!P23,ALevels,2,FALSE)))</f>
        <v/>
      </c>
      <c r="Q23" s="3" t="str">
        <f>IF(Grades!Q23="","",(VLOOKUP(Grades!Q23,ALevels,2,FALSE)))</f>
        <v/>
      </c>
      <c r="R23" s="3" t="str">
        <f>IF(Grades!R23="","",(VLOOKUP(Grades!R23,ALevels,2,FALSE)))</f>
        <v/>
      </c>
      <c r="S23" s="3" t="str">
        <f>IF(Grades!S23="","",(VLOOKUP(Grades!S23,ALevels,2,FALSE)))</f>
        <v/>
      </c>
      <c r="T23" s="3" t="str">
        <f>IF(Grades!T23="","",(VLOOKUP(Grades!T23,ALevels,2,FALSE)))</f>
        <v/>
      </c>
      <c r="U23" s="3" t="str">
        <f>IF(Grades!U23="","",(VLOOKUP(Grades!U23,ALevels,2,FALSE)))</f>
        <v/>
      </c>
      <c r="V23" s="3" t="str">
        <f>IF(Grades!V23="","",(VLOOKUP(Grades!V23,ALevels,2,FALSE)))</f>
        <v/>
      </c>
      <c r="W23" s="3" t="str">
        <f>IF(Grades!W23="","",(VLOOKUP(Grades!W23,ALevels,2,FALSE)))</f>
        <v/>
      </c>
      <c r="X23" s="3" t="str">
        <f>IF(Grades!X23="","",(VLOOKUP(Grades!X23,ALevels,2,FALSE)))</f>
        <v/>
      </c>
      <c r="Y23" s="3" t="str">
        <f>IF(Grades!Y23="","",(VLOOKUP(Grades!Y23,ALevels,2,FALSE)))</f>
        <v/>
      </c>
      <c r="Z23" s="3" t="str">
        <f>IF(Grades!Z23="","",(VLOOKUP(Grades!Z23,ALevels,2,FALSE)))</f>
        <v/>
      </c>
      <c r="AA23" s="3" t="str">
        <f>IF(Grades!AA23="","",(VLOOKUP(Grades!AA23,ALevels,2,FALSE)))</f>
        <v/>
      </c>
      <c r="AB23" s="3" t="str">
        <f>IF(Grades!AB23="","",(VLOOKUP(Grades!AB23,ALevels,2,FALSE)))</f>
        <v/>
      </c>
      <c r="AC23" s="3" t="str">
        <f>IF(Grades!AC23="","",(VLOOKUP(Grades!AC23,ALevels,2,FALSE)))</f>
        <v/>
      </c>
      <c r="AD23" s="3" t="str">
        <f>IF(Grades!AD23="","",(VLOOKUP(Grades!AD23,ALevels,2,FALSE)))</f>
        <v/>
      </c>
      <c r="AE23" s="3" t="str">
        <f>IF(Grades!AE23="","",(VLOOKUP(Grades!AE23,ALevels,2,FALSE)))</f>
        <v/>
      </c>
      <c r="AF23" s="3" t="str">
        <f>IF(Grades!AF23="","",(VLOOKUP(Grades!AF23,ALevels,2,FALSE)))</f>
        <v/>
      </c>
      <c r="AG23" s="3" t="str">
        <f>IF(Grades!AG23="","",(VLOOKUP(Grades!AG23,ALevels,2,FALSE)))</f>
        <v/>
      </c>
      <c r="AH23" s="3" t="str">
        <f>IF(Grades!AH23="","",(VLOOKUP(Grades!AH23,ALevels,2,FALSE)))</f>
        <v/>
      </c>
      <c r="AI23" s="3" t="str">
        <f>IF(Grades!AI23="","",(VLOOKUP(Grades!AI23,ALevels,2,FALSE)))</f>
        <v/>
      </c>
      <c r="AJ23" s="3" t="str">
        <f>IF(Grades!AJ23="","",(VLOOKUP(Grades!AJ23,ALevels,2,FALSE)))</f>
        <v/>
      </c>
      <c r="AK23" s="3" t="str">
        <f>IF(Grades!AK23="","",(VLOOKUP(Grades!AK23,ALevels,2,FALSE)))</f>
        <v/>
      </c>
      <c r="AL23" s="3" t="str">
        <f>IF(Grades!AL23="","",(VLOOKUP(Grades!AL23,ALevels,2,FALSE)))</f>
        <v/>
      </c>
      <c r="AM23" s="3" t="str">
        <f>IF(Grades!AM23="","",(VLOOKUP(Grades!AM23,ALevels,2,FALSE)))</f>
        <v/>
      </c>
      <c r="AN23" s="3" t="str">
        <f>IF(Grades!AN23="","",(VLOOKUP(Grades!AN23,ALevels,2,FALSE)))</f>
        <v/>
      </c>
      <c r="AO23" s="3" t="str">
        <f>IF(Grades!AO23="","",(VLOOKUP(Grades!AO23,ALevels,2,FALSE)))</f>
        <v/>
      </c>
      <c r="AP23" s="3" t="str">
        <f>IF(Grades!AP23="","",(VLOOKUP(Grades!AP23,ALevels,2,FALSE)))</f>
        <v/>
      </c>
      <c r="AQ23" s="3" t="str">
        <f>IF(Grades!AQ23="","",(VLOOKUP(Grades!AQ23,ALevels,2,FALSE)))</f>
        <v/>
      </c>
      <c r="AR23" s="3" t="str">
        <f>IF(Grades!AR23="","",(VLOOKUP(Grades!AR23,ALevels,2,FALSE)))</f>
        <v/>
      </c>
      <c r="AS23" s="3" t="str">
        <f>IF(Grades!AS23="","",(VLOOKUP(Grades!AS23,ALevels,2,FALSE)))</f>
        <v/>
      </c>
      <c r="AT23" s="3" t="str">
        <f>IF(Grades!AT23="","",(VLOOKUP(Grades!AT23,ALevels,2,FALSE)))</f>
        <v/>
      </c>
      <c r="AU23" s="3" t="str">
        <f>IF(Grades!AU23="","",(VLOOKUP(Grades!AU23,ALevels,2,FALSE)))</f>
        <v/>
      </c>
      <c r="AV23" s="3" t="str">
        <f>IF(Grades!AV23="","",(VLOOKUP(Grades!AV23,ALevels,2,FALSE)))</f>
        <v/>
      </c>
      <c r="AW23" s="6" t="str">
        <f>IF(Grades!AW23="","",(VLOOKUP(Grades!AW23,ASLevels,2,FALSE)))</f>
        <v/>
      </c>
      <c r="AX23" s="6" t="str">
        <f>IF(Grades!AX23="","",(VLOOKUP(Grades!AX23,ASLevels,2,FALSE)))</f>
        <v/>
      </c>
      <c r="AY23" s="6" t="str">
        <f>IF(Grades!AY23="","",(VLOOKUP(Grades!AY23,ASLevels,2,FALSE)))</f>
        <v/>
      </c>
      <c r="AZ23" s="6" t="str">
        <f>IF(Grades!AZ23="","",(VLOOKUP(Grades!AZ23,ASLevels,2,FALSE)))</f>
        <v/>
      </c>
      <c r="BA23" s="6" t="str">
        <f>IF(Grades!BA23="","",(VLOOKUP(Grades!BA23,ASLevels,2,FALSE)))</f>
        <v/>
      </c>
      <c r="BB23" s="6" t="str">
        <f>IF(Grades!BB23="","",(VLOOKUP(Grades!BB23,ASLevels,2,FALSE)))</f>
        <v/>
      </c>
      <c r="BC23" s="6" t="str">
        <f>IF(Grades!BC23="","",(VLOOKUP(Grades!BC23,ASLevels,2,FALSE)))</f>
        <v/>
      </c>
      <c r="BD23" s="6" t="str">
        <f>IF(Grades!BD23="","",(VLOOKUP(Grades!BD23,ASLevels,2,FALSE)))</f>
        <v/>
      </c>
      <c r="BE23" s="6" t="str">
        <f>IF(Grades!BE23="","",(VLOOKUP(Grades!BE23,ASLevels,2,FALSE)))</f>
        <v/>
      </c>
      <c r="BF23" s="6" t="str">
        <f>IF(Grades!BF23="","",(VLOOKUP(Grades!BF23,ASLevels,2,FALSE)))</f>
        <v/>
      </c>
      <c r="BG23" s="6" t="str">
        <f>IF(Grades!BG23="","",(VLOOKUP(Grades!BG23,ASLevels,2,FALSE)))</f>
        <v/>
      </c>
      <c r="BH23" s="6" t="str">
        <f>IF(Grades!BH23="","",(VLOOKUP(Grades!BH23,ASLevels,2,FALSE)))</f>
        <v/>
      </c>
      <c r="BI23" s="6" t="str">
        <f>IF(Grades!BI23="","",(VLOOKUP(Grades!BI23,ASLevels,2,FALSE)))</f>
        <v/>
      </c>
      <c r="BJ23" s="6" t="str">
        <f>IF(Grades!BJ23="","",(VLOOKUP(Grades!BJ23,ASLevels,2,FALSE)))</f>
        <v/>
      </c>
      <c r="BK23" s="6" t="str">
        <f>IF(Grades!BK23="","",(VLOOKUP(Grades!BK23,ASLevels,2,FALSE)))</f>
        <v/>
      </c>
      <c r="BL23" s="6" t="str">
        <f>IF(Grades!BL23="","",(VLOOKUP(Grades!BL23,ASLevels,2,FALSE)))</f>
        <v/>
      </c>
      <c r="BM23" s="6" t="str">
        <f>IF(Grades!BM23="","",(VLOOKUP(Grades!BM23,ASLevels,2,FALSE)))</f>
        <v/>
      </c>
      <c r="BN23" s="6" t="str">
        <f>IF(Grades!BN23="","",(VLOOKUP(Grades!BN23,ASLevels,2,FALSE)))</f>
        <v/>
      </c>
      <c r="BO23" s="6" t="str">
        <f>IF(Grades!BO23="","",(VLOOKUP(Grades!BO23,ASLevels,2,FALSE)))</f>
        <v/>
      </c>
      <c r="BP23" s="6" t="str">
        <f>IF(Grades!BP23="","",(VLOOKUP(Grades!BP23,ASLevels,2,FALSE)))</f>
        <v/>
      </c>
      <c r="BQ23" s="6" t="str">
        <f>IF(Grades!BQ23="","",(VLOOKUP(Grades!BQ23,ASLevels,2,FALSE)))</f>
        <v/>
      </c>
      <c r="BR23" s="6" t="str">
        <f>IF(Grades!BR23="","",(VLOOKUP(Grades!BR23,ASLevels,2,FALSE)))</f>
        <v/>
      </c>
      <c r="BS23" s="6" t="str">
        <f>IF(Grades!BS23="","",(VLOOKUP(Grades!BS23,ASLevels,2,FALSE)))</f>
        <v/>
      </c>
      <c r="BT23" s="6" t="str">
        <f>IF(Grades!BT23="","",(VLOOKUP(Grades!BT23,ASLevels,2,FALSE)))</f>
        <v/>
      </c>
      <c r="BU23" s="6" t="str">
        <f>IF(Grades!BU23="","",(VLOOKUP(Grades!BU23,ASLevels,2,FALSE)))</f>
        <v/>
      </c>
      <c r="BV23" s="6" t="str">
        <f>IF(Grades!BV23="","",(VLOOKUP(Grades!BV23,ASLevels,2,FALSE)))</f>
        <v/>
      </c>
      <c r="BW23" s="6" t="str">
        <f>IF(Grades!BW23="","",(VLOOKUP(Grades!BW23,ASLevels,2,FALSE)))</f>
        <v/>
      </c>
      <c r="BX23" s="6" t="str">
        <f>IF(Grades!BX23="","",(VLOOKUP(Grades!BX23,ASLevels,2,FALSE)))</f>
        <v/>
      </c>
      <c r="BY23" s="6" t="str">
        <f>IF(Grades!BY23="","",(VLOOKUP(Grades!BY23,ASLevels,2,FALSE)))</f>
        <v/>
      </c>
      <c r="BZ23" s="6" t="str">
        <f>IF(Grades!BZ23="","",(VLOOKUP(Grades!BZ23,ASLevels,2,FALSE)))</f>
        <v/>
      </c>
      <c r="CA23" s="6" t="str">
        <f>IF(Grades!CA23="","",(VLOOKUP(Grades!CA23,ASLevels,2,FALSE)))</f>
        <v/>
      </c>
      <c r="CB23" s="6" t="str">
        <f>IF(Grades!CB23="","",(VLOOKUP(Grades!CB23,ASLevels,2,FALSE)))</f>
        <v/>
      </c>
      <c r="CC23" s="6" t="str">
        <f>IF(Grades!CC23="","",(VLOOKUP(Grades!CC23,ASLevels,2,FALSE)))</f>
        <v/>
      </c>
      <c r="CD23" s="6" t="str">
        <f>IF(Grades!CD23="","",(VLOOKUP(Grades!CD23,ASLevels,2,FALSE)))</f>
        <v/>
      </c>
      <c r="CE23" s="6" t="str">
        <f>IF(Grades!CE23="","",(VLOOKUP(Grades!CE23,ASLevels,2,FALSE)))</f>
        <v/>
      </c>
      <c r="CF23" s="6" t="str">
        <f>IF(Grades!CF23="","",(VLOOKUP(Grades!CF23,ASLevels,2,FALSE)))</f>
        <v/>
      </c>
      <c r="CG23" s="6" t="str">
        <f>IF(Grades!CG23="","",(VLOOKUP(Grades!CG23,ASLevels,2,FALSE)))</f>
        <v/>
      </c>
      <c r="CH23" s="6" t="str">
        <f>IF(Grades!CH23="","",(VLOOKUP(Grades!CH23,ASLevels,2,FALSE)))</f>
        <v/>
      </c>
      <c r="CI23" s="6" t="str">
        <f>IF(Grades!CI23="","",(VLOOKUP(Grades!CI23,ASLevels,2,FALSE)))</f>
        <v/>
      </c>
      <c r="CJ23" s="6" t="str">
        <f>IF(Grades!CJ23="","",(VLOOKUP(Grades!CJ23,ASLevels,2,FALSE)))</f>
        <v/>
      </c>
      <c r="CK23" s="6" t="str">
        <f>IF(Grades!CK23="","",(VLOOKUP(Grades!CK23,ASLevels,2,FALSE)))</f>
        <v/>
      </c>
      <c r="CL23" s="6" t="str">
        <f>IF(Grades!CL23="","",(VLOOKUP(Grades!CL23,ASLevels,2,FALSE)))</f>
        <v/>
      </c>
      <c r="CM23" s="6" t="str">
        <f>IF(Grades!CM23="","",(VLOOKUP(Grades!CM23,ASLevels,2,FALSE)))</f>
        <v/>
      </c>
      <c r="CN23" s="6" t="str">
        <f>IF(Grades!CN23="","",(VLOOKUP(Grades!CN23,ASLevels,2,FALSE)))</f>
        <v/>
      </c>
      <c r="CO23" s="39" t="str">
        <f>IF(Grades!CO23="","",(VLOOKUP(Grades!CO23,EP,2,FALSE)))</f>
        <v/>
      </c>
      <c r="CP23" s="9" t="str">
        <f>IF(Grades!CP23="","",(VLOOKUP(Grades!CP23,KeySkills,2,FALSE)))</f>
        <v/>
      </c>
      <c r="CQ23" s="9" t="str">
        <f>IF(Grades!CQ23="","",(VLOOKUP(Grades!CQ23,KeySkills,2,FALSE)))</f>
        <v/>
      </c>
      <c r="CR23" s="9" t="str">
        <f>IF(Grades!CR23="","",(VLOOKUP(Grades!CR23,KeySkills,2,FALSE)))</f>
        <v/>
      </c>
      <c r="CS23" s="13" t="str">
        <f>IF(Grades!CS23="","",(VLOOKUP(Grades!CS23,BTECOCRNatCert,2,FALSE)))</f>
        <v/>
      </c>
      <c r="CT23" s="13" t="str">
        <f>IF(Grades!CT23="","",(VLOOKUP(Grades!CT23,BTECOCRNatCert,2,FALSE)))</f>
        <v/>
      </c>
      <c r="CU23" s="13" t="str">
        <f>IF(Grades!CU23="","",(VLOOKUP(Grades!CU23,BTECOCRNatCert,2,FALSE)))</f>
        <v/>
      </c>
      <c r="CV23" s="13" t="str">
        <f>IF(Grades!CV23="","",(VLOOKUP(Grades!CV23,BTECOCRNatCert,2,FALSE)))</f>
        <v/>
      </c>
      <c r="CW23" s="13" t="str">
        <f>IF(Grades!CW23="","",(VLOOKUP(Grades!CW23,BTECOCRNatCert,2,FALSE)))</f>
        <v/>
      </c>
      <c r="CX23" s="13" t="str">
        <f>IF(Grades!CX23="","",(VLOOKUP(Grades!CX23,BTECOCRNatCert,2,FALSE)))</f>
        <v/>
      </c>
      <c r="CY23" s="13" t="str">
        <f>IF(Grades!CY23="","",(VLOOKUP(Grades!CY23,BTECOCRNatCert,2,FALSE)))</f>
        <v/>
      </c>
      <c r="CZ23" s="15" t="str">
        <f>IF(Grades!CZ23="","",(VLOOKUP(Grades!CZ23,BTECNatDip,2,FALSE)))</f>
        <v/>
      </c>
      <c r="DA23" s="15" t="str">
        <f>IF(Grades!DA23="","",(VLOOKUP(Grades!DA23,BTECNatDip,2,FALSE)))</f>
        <v/>
      </c>
      <c r="DB23" s="15" t="str">
        <f>IF(Grades!DB23="","",(VLOOKUP(Grades!DB23,BTECNatDip,2,FALSE)))</f>
        <v/>
      </c>
      <c r="DC23" s="21" t="str">
        <f>IF(Grades!DC23="","",(VLOOKUP(Grades!DC23,OCRNatDip,2,FALSE)))</f>
        <v/>
      </c>
      <c r="DD23" s="21" t="str">
        <f>IF(Grades!DD23="","",(VLOOKUP(Grades!DD23,OCRNatDip,2,FALSE)))</f>
        <v/>
      </c>
      <c r="DE23" s="21" t="str">
        <f>IF(Grades!DE23="","",(VLOOKUP(Grades!DE23,OCRNatDip,2,FALSE)))</f>
        <v/>
      </c>
      <c r="DF23" s="37" t="str">
        <f>IF(Grades!DF23="","",(VLOOKUP(Grades!DF23,BTECExtDip,2,FALSE)))</f>
        <v/>
      </c>
      <c r="DG23" s="37" t="str">
        <f>IF(Grades!DG23="","",(VLOOKUP(Grades!DG23,BTECExtDip,2,FALSE)))</f>
        <v/>
      </c>
      <c r="DH23" s="37" t="str">
        <f>IF(Grades!DH23="","",(VLOOKUP(Grades!DH23,BTECExtDip,2,FALSE)))</f>
        <v/>
      </c>
      <c r="DI23" s="21" t="str">
        <f>IF(Grades!DI23="","",(VLOOKUP(Grades!DI23,OCRExtDip,2,FALSE)))</f>
        <v/>
      </c>
      <c r="DJ23" s="21" t="str">
        <f>IF(Grades!DJ23="","",(VLOOKUP(Grades!DJ23,OCRExtDip,2,FALSE)))</f>
        <v/>
      </c>
      <c r="DK23" s="21" t="str">
        <f>IF(Grades!DK23="","",(VLOOKUP(Grades!DK23,OCRExtDip,2,FALSE)))</f>
        <v/>
      </c>
      <c r="DL23" s="17" t="str">
        <f>IF(Grades!DL23="","",(VLOOKUP(Grades!DL23,PL,2,FALSE)))</f>
        <v/>
      </c>
      <c r="DM23" s="38" t="str">
        <f>IF(Grades!DM23="","",(VLOOKUP(Grades!DM23,FSM,2,FALSE)))</f>
        <v/>
      </c>
      <c r="DN23" s="38" t="str">
        <f>IF(Grades!DN23="","",(VLOOKUP(Grades!DN23,FSM,2,FALSE)))</f>
        <v/>
      </c>
      <c r="DO23" s="9" t="str">
        <f>IF(Grades!DO23="","",(VLOOKUP(Grades!DO23,AEA,2,FALSE)))</f>
        <v/>
      </c>
      <c r="DP23" s="9" t="str">
        <f>IF(Grades!DP23="","",(VLOOKUP(Grades!DP23,AEA,2,FALSE)))</f>
        <v/>
      </c>
      <c r="DQ23" s="9" t="str">
        <f>IF(Grades!DQ23="","",(VLOOKUP(Grades!DQ23,AEA,2,FALSE)))</f>
        <v/>
      </c>
      <c r="DR23" s="62" t="str">
        <f>IF(Grades!DR23="","",(VLOOKUP(Grades!DR23,AllDip?,2,FALSE)))</f>
        <v/>
      </c>
      <c r="DT23" s="1">
        <f t="shared" si="14"/>
        <v>0</v>
      </c>
      <c r="DU23" s="1">
        <f t="shared" si="0"/>
        <v>0</v>
      </c>
      <c r="DV23" s="1">
        <f t="shared" si="1"/>
        <v>0</v>
      </c>
      <c r="DW23" s="1">
        <f t="shared" si="2"/>
        <v>0</v>
      </c>
      <c r="DX23" s="1">
        <f t="shared" si="3"/>
        <v>0</v>
      </c>
      <c r="DY23" s="172">
        <f t="shared" si="4"/>
        <v>0</v>
      </c>
      <c r="DZ23" s="1">
        <f t="shared" si="5"/>
        <v>0</v>
      </c>
      <c r="EA23" s="1">
        <f t="shared" si="6"/>
        <v>0</v>
      </c>
      <c r="EB23" s="1">
        <f t="shared" si="7"/>
        <v>0</v>
      </c>
      <c r="EC23" s="1">
        <f t="shared" si="8"/>
        <v>0</v>
      </c>
      <c r="ED23" s="1">
        <f t="shared" si="9"/>
        <v>0</v>
      </c>
      <c r="EE23" s="1">
        <f t="shared" si="10"/>
        <v>0</v>
      </c>
      <c r="EF23" s="1">
        <f t="shared" si="11"/>
        <v>0</v>
      </c>
      <c r="EG23" s="1">
        <f t="shared" si="12"/>
        <v>0</v>
      </c>
      <c r="EH23" s="1">
        <f t="shared" si="15"/>
        <v>0</v>
      </c>
      <c r="EI23" s="1">
        <f t="shared" si="16"/>
        <v>0</v>
      </c>
      <c r="EJ23" s="1">
        <f t="shared" si="17"/>
        <v>0</v>
      </c>
      <c r="EK23" s="1">
        <f t="shared" si="22"/>
        <v>0</v>
      </c>
      <c r="EL23" s="1">
        <f t="shared" si="18"/>
        <v>0</v>
      </c>
      <c r="EM23" s="1" t="e">
        <f t="shared" si="19"/>
        <v>#DIV/0!</v>
      </c>
      <c r="EN23" s="1" t="e">
        <f t="shared" si="20"/>
        <v>#DIV/0!</v>
      </c>
      <c r="EO23" s="1" t="e">
        <f t="shared" si="21"/>
        <v>#DIV/0!</v>
      </c>
    </row>
    <row r="24" spans="1:145" ht="11.25" x14ac:dyDescent="0.2">
      <c r="A24" s="92"/>
      <c r="B24" s="92"/>
      <c r="C24" s="92"/>
      <c r="D24" s="92"/>
      <c r="E24" s="3" t="str">
        <f>IF(Grades!E24="","",(VLOOKUP(Grades!E24,ALevels,2,FALSE)))</f>
        <v/>
      </c>
      <c r="F24" s="3" t="str">
        <f>IF(Grades!F24="","",(VLOOKUP(Grades!F24,ALevels,2,FALSE)))</f>
        <v/>
      </c>
      <c r="G24" s="3" t="str">
        <f>IF(Grades!G24="","",(VLOOKUP(Grades!G24,ALevels,2,FALSE)))</f>
        <v/>
      </c>
      <c r="H24" s="3" t="str">
        <f>IF(Grades!H24="","",(VLOOKUP(Grades!H24,ALevels,2,FALSE)))</f>
        <v/>
      </c>
      <c r="I24" s="3" t="str">
        <f>IF(Grades!I24="","",(VLOOKUP(Grades!I24,ALevels,2,FALSE)))</f>
        <v/>
      </c>
      <c r="J24" s="3" t="str">
        <f>IF(Grades!J24="","",(VLOOKUP(Grades!J24,ALevels,2,FALSE)))</f>
        <v/>
      </c>
      <c r="K24" s="3" t="str">
        <f>IF(Grades!K24="","",(VLOOKUP(Grades!K24,ALevels,2,FALSE)))</f>
        <v/>
      </c>
      <c r="L24" s="3" t="str">
        <f>IF(Grades!L24="","",(VLOOKUP(Grades!L24,ALevels,2,FALSE)))</f>
        <v/>
      </c>
      <c r="M24" s="3" t="str">
        <f>IF(Grades!M24="","",(VLOOKUP(Grades!M24,ALevels,2,FALSE)))</f>
        <v/>
      </c>
      <c r="N24" s="3" t="str">
        <f>IF(Grades!N24="","",(VLOOKUP(Grades!N24,ALevels,2,FALSE)))</f>
        <v/>
      </c>
      <c r="O24" s="3" t="str">
        <f>IF(Grades!O24="","",(VLOOKUP(Grades!O24,ALevels,2,FALSE)))</f>
        <v/>
      </c>
      <c r="P24" s="3" t="str">
        <f>IF(Grades!P24="","",(VLOOKUP(Grades!P24,ALevels,2,FALSE)))</f>
        <v/>
      </c>
      <c r="Q24" s="3" t="str">
        <f>IF(Grades!Q24="","",(VLOOKUP(Grades!Q24,ALevels,2,FALSE)))</f>
        <v/>
      </c>
      <c r="R24" s="3" t="str">
        <f>IF(Grades!R24="","",(VLOOKUP(Grades!R24,ALevels,2,FALSE)))</f>
        <v/>
      </c>
      <c r="S24" s="3" t="str">
        <f>IF(Grades!S24="","",(VLOOKUP(Grades!S24,ALevels,2,FALSE)))</f>
        <v/>
      </c>
      <c r="T24" s="3" t="str">
        <f>IF(Grades!T24="","",(VLOOKUP(Grades!T24,ALevels,2,FALSE)))</f>
        <v/>
      </c>
      <c r="U24" s="3" t="str">
        <f>IF(Grades!U24="","",(VLOOKUP(Grades!U24,ALevels,2,FALSE)))</f>
        <v/>
      </c>
      <c r="V24" s="3" t="str">
        <f>IF(Grades!V24="","",(VLOOKUP(Grades!V24,ALevels,2,FALSE)))</f>
        <v/>
      </c>
      <c r="W24" s="3" t="str">
        <f>IF(Grades!W24="","",(VLOOKUP(Grades!W24,ALevels,2,FALSE)))</f>
        <v/>
      </c>
      <c r="X24" s="3" t="str">
        <f>IF(Grades!X24="","",(VLOOKUP(Grades!X24,ALevels,2,FALSE)))</f>
        <v/>
      </c>
      <c r="Y24" s="3" t="str">
        <f>IF(Grades!Y24="","",(VLOOKUP(Grades!Y24,ALevels,2,FALSE)))</f>
        <v/>
      </c>
      <c r="Z24" s="3" t="str">
        <f>IF(Grades!Z24="","",(VLOOKUP(Grades!Z24,ALevels,2,FALSE)))</f>
        <v/>
      </c>
      <c r="AA24" s="3" t="str">
        <f>IF(Grades!AA24="","",(VLOOKUP(Grades!AA24,ALevels,2,FALSE)))</f>
        <v/>
      </c>
      <c r="AB24" s="3" t="str">
        <f>IF(Grades!AB24="","",(VLOOKUP(Grades!AB24,ALevels,2,FALSE)))</f>
        <v/>
      </c>
      <c r="AC24" s="3" t="str">
        <f>IF(Grades!AC24="","",(VLOOKUP(Grades!AC24,ALevels,2,FALSE)))</f>
        <v/>
      </c>
      <c r="AD24" s="3" t="str">
        <f>IF(Grades!AD24="","",(VLOOKUP(Grades!AD24,ALevels,2,FALSE)))</f>
        <v/>
      </c>
      <c r="AE24" s="3" t="str">
        <f>IF(Grades!AE24="","",(VLOOKUP(Grades!AE24,ALevels,2,FALSE)))</f>
        <v/>
      </c>
      <c r="AF24" s="3" t="str">
        <f>IF(Grades!AF24="","",(VLOOKUP(Grades!AF24,ALevels,2,FALSE)))</f>
        <v/>
      </c>
      <c r="AG24" s="3" t="str">
        <f>IF(Grades!AG24="","",(VLOOKUP(Grades!AG24,ALevels,2,FALSE)))</f>
        <v/>
      </c>
      <c r="AH24" s="3" t="str">
        <f>IF(Grades!AH24="","",(VLOOKUP(Grades!AH24,ALevels,2,FALSE)))</f>
        <v/>
      </c>
      <c r="AI24" s="3" t="str">
        <f>IF(Grades!AI24="","",(VLOOKUP(Grades!AI24,ALevels,2,FALSE)))</f>
        <v/>
      </c>
      <c r="AJ24" s="3" t="str">
        <f>IF(Grades!AJ24="","",(VLOOKUP(Grades!AJ24,ALevels,2,FALSE)))</f>
        <v/>
      </c>
      <c r="AK24" s="3" t="str">
        <f>IF(Grades!AK24="","",(VLOOKUP(Grades!AK24,ALevels,2,FALSE)))</f>
        <v/>
      </c>
      <c r="AL24" s="3" t="str">
        <f>IF(Grades!AL24="","",(VLOOKUP(Grades!AL24,ALevels,2,FALSE)))</f>
        <v/>
      </c>
      <c r="AM24" s="3" t="str">
        <f>IF(Grades!AM24="","",(VLOOKUP(Grades!AM24,ALevels,2,FALSE)))</f>
        <v/>
      </c>
      <c r="AN24" s="3" t="str">
        <f>IF(Grades!AN24="","",(VLOOKUP(Grades!AN24,ALevels,2,FALSE)))</f>
        <v/>
      </c>
      <c r="AO24" s="3" t="str">
        <f>IF(Grades!AO24="","",(VLOOKUP(Grades!AO24,ALevels,2,FALSE)))</f>
        <v/>
      </c>
      <c r="AP24" s="3" t="str">
        <f>IF(Grades!AP24="","",(VLOOKUP(Grades!AP24,ALevels,2,FALSE)))</f>
        <v/>
      </c>
      <c r="AQ24" s="3" t="str">
        <f>IF(Grades!AQ24="","",(VLOOKUP(Grades!AQ24,ALevels,2,FALSE)))</f>
        <v/>
      </c>
      <c r="AR24" s="3" t="str">
        <f>IF(Grades!AR24="","",(VLOOKUP(Grades!AR24,ALevels,2,FALSE)))</f>
        <v/>
      </c>
      <c r="AS24" s="3" t="str">
        <f>IF(Grades!AS24="","",(VLOOKUP(Grades!AS24,ALevels,2,FALSE)))</f>
        <v/>
      </c>
      <c r="AT24" s="3" t="str">
        <f>IF(Grades!AT24="","",(VLOOKUP(Grades!AT24,ALevels,2,FALSE)))</f>
        <v/>
      </c>
      <c r="AU24" s="3" t="str">
        <f>IF(Grades!AU24="","",(VLOOKUP(Grades!AU24,ALevels,2,FALSE)))</f>
        <v/>
      </c>
      <c r="AV24" s="3" t="str">
        <f>IF(Grades!AV24="","",(VLOOKUP(Grades!AV24,ALevels,2,FALSE)))</f>
        <v/>
      </c>
      <c r="AW24" s="6" t="str">
        <f>IF(Grades!AW24="","",(VLOOKUP(Grades!AW24,ASLevels,2,FALSE)))</f>
        <v/>
      </c>
      <c r="AX24" s="6" t="str">
        <f>IF(Grades!AX24="","",(VLOOKUP(Grades!AX24,ASLevels,2,FALSE)))</f>
        <v/>
      </c>
      <c r="AY24" s="6" t="str">
        <f>IF(Grades!AY24="","",(VLOOKUP(Grades!AY24,ASLevels,2,FALSE)))</f>
        <v/>
      </c>
      <c r="AZ24" s="6" t="str">
        <f>IF(Grades!AZ24="","",(VLOOKUP(Grades!AZ24,ASLevels,2,FALSE)))</f>
        <v/>
      </c>
      <c r="BA24" s="6" t="str">
        <f>IF(Grades!BA24="","",(VLOOKUP(Grades!BA24,ASLevels,2,FALSE)))</f>
        <v/>
      </c>
      <c r="BB24" s="6" t="str">
        <f>IF(Grades!BB24="","",(VLOOKUP(Grades!BB24,ASLevels,2,FALSE)))</f>
        <v/>
      </c>
      <c r="BC24" s="6" t="str">
        <f>IF(Grades!BC24="","",(VLOOKUP(Grades!BC24,ASLevels,2,FALSE)))</f>
        <v/>
      </c>
      <c r="BD24" s="6" t="str">
        <f>IF(Grades!BD24="","",(VLOOKUP(Grades!BD24,ASLevels,2,FALSE)))</f>
        <v/>
      </c>
      <c r="BE24" s="6" t="str">
        <f>IF(Grades!BE24="","",(VLOOKUP(Grades!BE24,ASLevels,2,FALSE)))</f>
        <v/>
      </c>
      <c r="BF24" s="6" t="str">
        <f>IF(Grades!BF24="","",(VLOOKUP(Grades!BF24,ASLevels,2,FALSE)))</f>
        <v/>
      </c>
      <c r="BG24" s="6" t="str">
        <f>IF(Grades!BG24="","",(VLOOKUP(Grades!BG24,ASLevels,2,FALSE)))</f>
        <v/>
      </c>
      <c r="BH24" s="6" t="str">
        <f>IF(Grades!BH24="","",(VLOOKUP(Grades!BH24,ASLevels,2,FALSE)))</f>
        <v/>
      </c>
      <c r="BI24" s="6" t="str">
        <f>IF(Grades!BI24="","",(VLOOKUP(Grades!BI24,ASLevels,2,FALSE)))</f>
        <v/>
      </c>
      <c r="BJ24" s="6" t="str">
        <f>IF(Grades!BJ24="","",(VLOOKUP(Grades!BJ24,ASLevels,2,FALSE)))</f>
        <v/>
      </c>
      <c r="BK24" s="6" t="str">
        <f>IF(Grades!BK24="","",(VLOOKUP(Grades!BK24,ASLevels,2,FALSE)))</f>
        <v/>
      </c>
      <c r="BL24" s="6" t="str">
        <f>IF(Grades!BL24="","",(VLOOKUP(Grades!BL24,ASLevels,2,FALSE)))</f>
        <v/>
      </c>
      <c r="BM24" s="6" t="str">
        <f>IF(Grades!BM24="","",(VLOOKUP(Grades!BM24,ASLevels,2,FALSE)))</f>
        <v/>
      </c>
      <c r="BN24" s="6" t="str">
        <f>IF(Grades!BN24="","",(VLOOKUP(Grades!BN24,ASLevels,2,FALSE)))</f>
        <v/>
      </c>
      <c r="BO24" s="6" t="str">
        <f>IF(Grades!BO24="","",(VLOOKUP(Grades!BO24,ASLevels,2,FALSE)))</f>
        <v/>
      </c>
      <c r="BP24" s="6" t="str">
        <f>IF(Grades!BP24="","",(VLOOKUP(Grades!BP24,ASLevels,2,FALSE)))</f>
        <v/>
      </c>
      <c r="BQ24" s="6" t="str">
        <f>IF(Grades!BQ24="","",(VLOOKUP(Grades!BQ24,ASLevels,2,FALSE)))</f>
        <v/>
      </c>
      <c r="BR24" s="6" t="str">
        <f>IF(Grades!BR24="","",(VLOOKUP(Grades!BR24,ASLevels,2,FALSE)))</f>
        <v/>
      </c>
      <c r="BS24" s="6" t="str">
        <f>IF(Grades!BS24="","",(VLOOKUP(Grades!BS24,ASLevels,2,FALSE)))</f>
        <v/>
      </c>
      <c r="BT24" s="6" t="str">
        <f>IF(Grades!BT24="","",(VLOOKUP(Grades!BT24,ASLevels,2,FALSE)))</f>
        <v/>
      </c>
      <c r="BU24" s="6" t="str">
        <f>IF(Grades!BU24="","",(VLOOKUP(Grades!BU24,ASLevels,2,FALSE)))</f>
        <v/>
      </c>
      <c r="BV24" s="6" t="str">
        <f>IF(Grades!BV24="","",(VLOOKUP(Grades!BV24,ASLevels,2,FALSE)))</f>
        <v/>
      </c>
      <c r="BW24" s="6" t="str">
        <f>IF(Grades!BW24="","",(VLOOKUP(Grades!BW24,ASLevels,2,FALSE)))</f>
        <v/>
      </c>
      <c r="BX24" s="6" t="str">
        <f>IF(Grades!BX24="","",(VLOOKUP(Grades!BX24,ASLevels,2,FALSE)))</f>
        <v/>
      </c>
      <c r="BY24" s="6" t="str">
        <f>IF(Grades!BY24="","",(VLOOKUP(Grades!BY24,ASLevels,2,FALSE)))</f>
        <v/>
      </c>
      <c r="BZ24" s="6" t="str">
        <f>IF(Grades!BZ24="","",(VLOOKUP(Grades!BZ24,ASLevels,2,FALSE)))</f>
        <v/>
      </c>
      <c r="CA24" s="6" t="str">
        <f>IF(Grades!CA24="","",(VLOOKUP(Grades!CA24,ASLevels,2,FALSE)))</f>
        <v/>
      </c>
      <c r="CB24" s="6" t="str">
        <f>IF(Grades!CB24="","",(VLOOKUP(Grades!CB24,ASLevels,2,FALSE)))</f>
        <v/>
      </c>
      <c r="CC24" s="6" t="str">
        <f>IF(Grades!CC24="","",(VLOOKUP(Grades!CC24,ASLevels,2,FALSE)))</f>
        <v/>
      </c>
      <c r="CD24" s="6" t="str">
        <f>IF(Grades!CD24="","",(VLOOKUP(Grades!CD24,ASLevels,2,FALSE)))</f>
        <v/>
      </c>
      <c r="CE24" s="6" t="str">
        <f>IF(Grades!CE24="","",(VLOOKUP(Grades!CE24,ASLevels,2,FALSE)))</f>
        <v/>
      </c>
      <c r="CF24" s="6" t="str">
        <f>IF(Grades!CF24="","",(VLOOKUP(Grades!CF24,ASLevels,2,FALSE)))</f>
        <v/>
      </c>
      <c r="CG24" s="6" t="str">
        <f>IF(Grades!CG24="","",(VLOOKUP(Grades!CG24,ASLevels,2,FALSE)))</f>
        <v/>
      </c>
      <c r="CH24" s="6" t="str">
        <f>IF(Grades!CH24="","",(VLOOKUP(Grades!CH24,ASLevels,2,FALSE)))</f>
        <v/>
      </c>
      <c r="CI24" s="6" t="str">
        <f>IF(Grades!CI24="","",(VLOOKUP(Grades!CI24,ASLevels,2,FALSE)))</f>
        <v/>
      </c>
      <c r="CJ24" s="6" t="str">
        <f>IF(Grades!CJ24="","",(VLOOKUP(Grades!CJ24,ASLevels,2,FALSE)))</f>
        <v/>
      </c>
      <c r="CK24" s="6" t="str">
        <f>IF(Grades!CK24="","",(VLOOKUP(Grades!CK24,ASLevels,2,FALSE)))</f>
        <v/>
      </c>
      <c r="CL24" s="6" t="str">
        <f>IF(Grades!CL24="","",(VLOOKUP(Grades!CL24,ASLevels,2,FALSE)))</f>
        <v/>
      </c>
      <c r="CM24" s="6" t="str">
        <f>IF(Grades!CM24="","",(VLOOKUP(Grades!CM24,ASLevels,2,FALSE)))</f>
        <v/>
      </c>
      <c r="CN24" s="6" t="str">
        <f>IF(Grades!CN24="","",(VLOOKUP(Grades!CN24,ASLevels,2,FALSE)))</f>
        <v/>
      </c>
      <c r="CO24" s="39" t="str">
        <f>IF(Grades!CO24="","",(VLOOKUP(Grades!CO24,EP,2,FALSE)))</f>
        <v/>
      </c>
      <c r="CP24" s="9" t="str">
        <f>IF(Grades!CP24="","",(VLOOKUP(Grades!CP24,KeySkills,2,FALSE)))</f>
        <v/>
      </c>
      <c r="CQ24" s="9" t="str">
        <f>IF(Grades!CQ24="","",(VLOOKUP(Grades!CQ24,KeySkills,2,FALSE)))</f>
        <v/>
      </c>
      <c r="CR24" s="9" t="str">
        <f>IF(Grades!CR24="","",(VLOOKUP(Grades!CR24,KeySkills,2,FALSE)))</f>
        <v/>
      </c>
      <c r="CS24" s="13" t="str">
        <f>IF(Grades!CS24="","",(VLOOKUP(Grades!CS24,BTECOCRNatCert,2,FALSE)))</f>
        <v/>
      </c>
      <c r="CT24" s="13" t="str">
        <f>IF(Grades!CT24="","",(VLOOKUP(Grades!CT24,BTECOCRNatCert,2,FALSE)))</f>
        <v/>
      </c>
      <c r="CU24" s="13" t="str">
        <f>IF(Grades!CU24="","",(VLOOKUP(Grades!CU24,BTECOCRNatCert,2,FALSE)))</f>
        <v/>
      </c>
      <c r="CV24" s="13" t="str">
        <f>IF(Grades!CV24="","",(VLOOKUP(Grades!CV24,BTECOCRNatCert,2,FALSE)))</f>
        <v/>
      </c>
      <c r="CW24" s="13" t="str">
        <f>IF(Grades!CW24="","",(VLOOKUP(Grades!CW24,BTECOCRNatCert,2,FALSE)))</f>
        <v/>
      </c>
      <c r="CX24" s="13" t="str">
        <f>IF(Grades!CX24="","",(VLOOKUP(Grades!CX24,BTECOCRNatCert,2,FALSE)))</f>
        <v/>
      </c>
      <c r="CY24" s="13" t="str">
        <f>IF(Grades!CY24="","",(VLOOKUP(Grades!CY24,BTECOCRNatCert,2,FALSE)))</f>
        <v/>
      </c>
      <c r="CZ24" s="15" t="str">
        <f>IF(Grades!CZ24="","",(VLOOKUP(Grades!CZ24,BTECNatDip,2,FALSE)))</f>
        <v/>
      </c>
      <c r="DA24" s="15" t="str">
        <f>IF(Grades!DA24="","",(VLOOKUP(Grades!DA24,BTECNatDip,2,FALSE)))</f>
        <v/>
      </c>
      <c r="DB24" s="15" t="str">
        <f>IF(Grades!DB24="","",(VLOOKUP(Grades!DB24,BTECNatDip,2,FALSE)))</f>
        <v/>
      </c>
      <c r="DC24" s="21" t="str">
        <f>IF(Grades!DC24="","",(VLOOKUP(Grades!DC24,OCRNatDip,2,FALSE)))</f>
        <v/>
      </c>
      <c r="DD24" s="21" t="str">
        <f>IF(Grades!DD24="","",(VLOOKUP(Grades!DD24,OCRNatDip,2,FALSE)))</f>
        <v/>
      </c>
      <c r="DE24" s="21" t="str">
        <f>IF(Grades!DE24="","",(VLOOKUP(Grades!DE24,OCRNatDip,2,FALSE)))</f>
        <v/>
      </c>
      <c r="DF24" s="37" t="str">
        <f>IF(Grades!DF24="","",(VLOOKUP(Grades!DF24,BTECExtDip,2,FALSE)))</f>
        <v/>
      </c>
      <c r="DG24" s="37" t="str">
        <f>IF(Grades!DG24="","",(VLOOKUP(Grades!DG24,BTECExtDip,2,FALSE)))</f>
        <v/>
      </c>
      <c r="DH24" s="37" t="str">
        <f>IF(Grades!DH24="","",(VLOOKUP(Grades!DH24,BTECExtDip,2,FALSE)))</f>
        <v/>
      </c>
      <c r="DI24" s="21" t="str">
        <f>IF(Grades!DI24="","",(VLOOKUP(Grades!DI24,OCRExtDip,2,FALSE)))</f>
        <v/>
      </c>
      <c r="DJ24" s="21" t="str">
        <f>IF(Grades!DJ24="","",(VLOOKUP(Grades!DJ24,OCRExtDip,2,FALSE)))</f>
        <v/>
      </c>
      <c r="DK24" s="21" t="str">
        <f>IF(Grades!DK24="","",(VLOOKUP(Grades!DK24,OCRExtDip,2,FALSE)))</f>
        <v/>
      </c>
      <c r="DL24" s="17" t="str">
        <f>IF(Grades!DL24="","",(VLOOKUP(Grades!DL24,PL,2,FALSE)))</f>
        <v/>
      </c>
      <c r="DM24" s="38" t="str">
        <f>IF(Grades!DM24="","",(VLOOKUP(Grades!DM24,FSM,2,FALSE)))</f>
        <v/>
      </c>
      <c r="DN24" s="38" t="str">
        <f>IF(Grades!DN24="","",(VLOOKUP(Grades!DN24,FSM,2,FALSE)))</f>
        <v/>
      </c>
      <c r="DO24" s="9" t="str">
        <f>IF(Grades!DO24="","",(VLOOKUP(Grades!DO24,AEA,2,FALSE)))</f>
        <v/>
      </c>
      <c r="DP24" s="9" t="str">
        <f>IF(Grades!DP24="","",(VLOOKUP(Grades!DP24,AEA,2,FALSE)))</f>
        <v/>
      </c>
      <c r="DQ24" s="9" t="str">
        <f>IF(Grades!DQ24="","",(VLOOKUP(Grades!DQ24,AEA,2,FALSE)))</f>
        <v/>
      </c>
      <c r="DR24" s="62" t="str">
        <f>IF(Grades!DR24="","",(VLOOKUP(Grades!DR24,AllDip?,2,FALSE)))</f>
        <v/>
      </c>
      <c r="DT24" s="1">
        <f t="shared" si="14"/>
        <v>0</v>
      </c>
      <c r="DU24" s="1">
        <f t="shared" si="0"/>
        <v>0</v>
      </c>
      <c r="DV24" s="1">
        <f t="shared" si="1"/>
        <v>0</v>
      </c>
      <c r="DW24" s="1">
        <f t="shared" si="2"/>
        <v>0</v>
      </c>
      <c r="DX24" s="1">
        <f t="shared" si="3"/>
        <v>0</v>
      </c>
      <c r="DY24" s="172">
        <f t="shared" si="4"/>
        <v>0</v>
      </c>
      <c r="DZ24" s="1">
        <f t="shared" si="5"/>
        <v>0</v>
      </c>
      <c r="EA24" s="1">
        <f t="shared" si="6"/>
        <v>0</v>
      </c>
      <c r="EB24" s="1">
        <f t="shared" si="7"/>
        <v>0</v>
      </c>
      <c r="EC24" s="1">
        <f t="shared" si="8"/>
        <v>0</v>
      </c>
      <c r="ED24" s="1">
        <f t="shared" si="9"/>
        <v>0</v>
      </c>
      <c r="EE24" s="1">
        <f t="shared" si="10"/>
        <v>0</v>
      </c>
      <c r="EF24" s="1">
        <f t="shared" si="11"/>
        <v>0</v>
      </c>
      <c r="EG24" s="1">
        <f t="shared" si="12"/>
        <v>0</v>
      </c>
      <c r="EH24" s="1">
        <f t="shared" si="15"/>
        <v>0</v>
      </c>
      <c r="EI24" s="1">
        <f t="shared" si="16"/>
        <v>0</v>
      </c>
      <c r="EJ24" s="1">
        <f t="shared" si="17"/>
        <v>0</v>
      </c>
      <c r="EK24" s="1">
        <f t="shared" si="22"/>
        <v>0</v>
      </c>
      <c r="EL24" s="1">
        <f t="shared" si="18"/>
        <v>0</v>
      </c>
      <c r="EM24" s="1" t="e">
        <f t="shared" si="19"/>
        <v>#DIV/0!</v>
      </c>
      <c r="EN24" s="1" t="e">
        <f t="shared" si="20"/>
        <v>#DIV/0!</v>
      </c>
      <c r="EO24" s="1" t="e">
        <f t="shared" si="21"/>
        <v>#DIV/0!</v>
      </c>
    </row>
    <row r="25" spans="1:145" ht="11.25" x14ac:dyDescent="0.2">
      <c r="A25" s="92"/>
      <c r="B25" s="92"/>
      <c r="C25" s="92"/>
      <c r="D25" s="92"/>
      <c r="E25" s="3" t="str">
        <f>IF(Grades!E25="","",(VLOOKUP(Grades!E25,ALevels,2,FALSE)))</f>
        <v/>
      </c>
      <c r="F25" s="3" t="str">
        <f>IF(Grades!F25="","",(VLOOKUP(Grades!F25,ALevels,2,FALSE)))</f>
        <v/>
      </c>
      <c r="G25" s="3" t="str">
        <f>IF(Grades!G25="","",(VLOOKUP(Grades!G25,ALevels,2,FALSE)))</f>
        <v/>
      </c>
      <c r="H25" s="3" t="str">
        <f>IF(Grades!H25="","",(VLOOKUP(Grades!H25,ALevels,2,FALSE)))</f>
        <v/>
      </c>
      <c r="I25" s="3" t="str">
        <f>IF(Grades!I25="","",(VLOOKUP(Grades!I25,ALevels,2,FALSE)))</f>
        <v/>
      </c>
      <c r="J25" s="3" t="str">
        <f>IF(Grades!J25="","",(VLOOKUP(Grades!J25,ALevels,2,FALSE)))</f>
        <v/>
      </c>
      <c r="K25" s="3" t="str">
        <f>IF(Grades!K25="","",(VLOOKUP(Grades!K25,ALevels,2,FALSE)))</f>
        <v/>
      </c>
      <c r="L25" s="3" t="str">
        <f>IF(Grades!L25="","",(VLOOKUP(Grades!L25,ALevels,2,FALSE)))</f>
        <v/>
      </c>
      <c r="M25" s="3" t="str">
        <f>IF(Grades!M25="","",(VLOOKUP(Grades!M25,ALevels,2,FALSE)))</f>
        <v/>
      </c>
      <c r="N25" s="3" t="str">
        <f>IF(Grades!N25="","",(VLOOKUP(Grades!N25,ALevels,2,FALSE)))</f>
        <v/>
      </c>
      <c r="O25" s="3" t="str">
        <f>IF(Grades!O25="","",(VLOOKUP(Grades!O25,ALevels,2,FALSE)))</f>
        <v/>
      </c>
      <c r="P25" s="3" t="str">
        <f>IF(Grades!P25="","",(VLOOKUP(Grades!P25,ALevels,2,FALSE)))</f>
        <v/>
      </c>
      <c r="Q25" s="3" t="str">
        <f>IF(Grades!Q25="","",(VLOOKUP(Grades!Q25,ALevels,2,FALSE)))</f>
        <v/>
      </c>
      <c r="R25" s="3" t="str">
        <f>IF(Grades!R25="","",(VLOOKUP(Grades!R25,ALevels,2,FALSE)))</f>
        <v/>
      </c>
      <c r="S25" s="3" t="str">
        <f>IF(Grades!S25="","",(VLOOKUP(Grades!S25,ALevels,2,FALSE)))</f>
        <v/>
      </c>
      <c r="T25" s="3" t="str">
        <f>IF(Grades!T25="","",(VLOOKUP(Grades!T25,ALevels,2,FALSE)))</f>
        <v/>
      </c>
      <c r="U25" s="3" t="str">
        <f>IF(Grades!U25="","",(VLOOKUP(Grades!U25,ALevels,2,FALSE)))</f>
        <v/>
      </c>
      <c r="V25" s="3" t="str">
        <f>IF(Grades!V25="","",(VLOOKUP(Grades!V25,ALevels,2,FALSE)))</f>
        <v/>
      </c>
      <c r="W25" s="3" t="str">
        <f>IF(Grades!W25="","",(VLOOKUP(Grades!W25,ALevels,2,FALSE)))</f>
        <v/>
      </c>
      <c r="X25" s="3" t="str">
        <f>IF(Grades!X25="","",(VLOOKUP(Grades!X25,ALevels,2,FALSE)))</f>
        <v/>
      </c>
      <c r="Y25" s="3" t="str">
        <f>IF(Grades!Y25="","",(VLOOKUP(Grades!Y25,ALevels,2,FALSE)))</f>
        <v/>
      </c>
      <c r="Z25" s="3" t="str">
        <f>IF(Grades!Z25="","",(VLOOKUP(Grades!Z25,ALevels,2,FALSE)))</f>
        <v/>
      </c>
      <c r="AA25" s="3" t="str">
        <f>IF(Grades!AA25="","",(VLOOKUP(Grades!AA25,ALevels,2,FALSE)))</f>
        <v/>
      </c>
      <c r="AB25" s="3" t="str">
        <f>IF(Grades!AB25="","",(VLOOKUP(Grades!AB25,ALevels,2,FALSE)))</f>
        <v/>
      </c>
      <c r="AC25" s="3" t="str">
        <f>IF(Grades!AC25="","",(VLOOKUP(Grades!AC25,ALevels,2,FALSE)))</f>
        <v/>
      </c>
      <c r="AD25" s="3" t="str">
        <f>IF(Grades!AD25="","",(VLOOKUP(Grades!AD25,ALevels,2,FALSE)))</f>
        <v/>
      </c>
      <c r="AE25" s="3" t="str">
        <f>IF(Grades!AE25="","",(VLOOKUP(Grades!AE25,ALevels,2,FALSE)))</f>
        <v/>
      </c>
      <c r="AF25" s="3" t="str">
        <f>IF(Grades!AF25="","",(VLOOKUP(Grades!AF25,ALevels,2,FALSE)))</f>
        <v/>
      </c>
      <c r="AG25" s="3" t="str">
        <f>IF(Grades!AG25="","",(VLOOKUP(Grades!AG25,ALevels,2,FALSE)))</f>
        <v/>
      </c>
      <c r="AH25" s="3" t="str">
        <f>IF(Grades!AH25="","",(VLOOKUP(Grades!AH25,ALevels,2,FALSE)))</f>
        <v/>
      </c>
      <c r="AI25" s="3" t="str">
        <f>IF(Grades!AI25="","",(VLOOKUP(Grades!AI25,ALevels,2,FALSE)))</f>
        <v/>
      </c>
      <c r="AJ25" s="3" t="str">
        <f>IF(Grades!AJ25="","",(VLOOKUP(Grades!AJ25,ALevels,2,FALSE)))</f>
        <v/>
      </c>
      <c r="AK25" s="3" t="str">
        <f>IF(Grades!AK25="","",(VLOOKUP(Grades!AK25,ALevels,2,FALSE)))</f>
        <v/>
      </c>
      <c r="AL25" s="3" t="str">
        <f>IF(Grades!AL25="","",(VLOOKUP(Grades!AL25,ALevels,2,FALSE)))</f>
        <v/>
      </c>
      <c r="AM25" s="3" t="str">
        <f>IF(Grades!AM25="","",(VLOOKUP(Grades!AM25,ALevels,2,FALSE)))</f>
        <v/>
      </c>
      <c r="AN25" s="3" t="str">
        <f>IF(Grades!AN25="","",(VLOOKUP(Grades!AN25,ALevels,2,FALSE)))</f>
        <v/>
      </c>
      <c r="AO25" s="3" t="str">
        <f>IF(Grades!AO25="","",(VLOOKUP(Grades!AO25,ALevels,2,FALSE)))</f>
        <v/>
      </c>
      <c r="AP25" s="3" t="str">
        <f>IF(Grades!AP25="","",(VLOOKUP(Grades!AP25,ALevels,2,FALSE)))</f>
        <v/>
      </c>
      <c r="AQ25" s="3" t="str">
        <f>IF(Grades!AQ25="","",(VLOOKUP(Grades!AQ25,ALevels,2,FALSE)))</f>
        <v/>
      </c>
      <c r="AR25" s="3" t="str">
        <f>IF(Grades!AR25="","",(VLOOKUP(Grades!AR25,ALevels,2,FALSE)))</f>
        <v/>
      </c>
      <c r="AS25" s="3" t="str">
        <f>IF(Grades!AS25="","",(VLOOKUP(Grades!AS25,ALevels,2,FALSE)))</f>
        <v/>
      </c>
      <c r="AT25" s="3" t="str">
        <f>IF(Grades!AT25="","",(VLOOKUP(Grades!AT25,ALevels,2,FALSE)))</f>
        <v/>
      </c>
      <c r="AU25" s="3" t="str">
        <f>IF(Grades!AU25="","",(VLOOKUP(Grades!AU25,ALevels,2,FALSE)))</f>
        <v/>
      </c>
      <c r="AV25" s="3" t="str">
        <f>IF(Grades!AV25="","",(VLOOKUP(Grades!AV25,ALevels,2,FALSE)))</f>
        <v/>
      </c>
      <c r="AW25" s="6" t="str">
        <f>IF(Grades!AW25="","",(VLOOKUP(Grades!AW25,ASLevels,2,FALSE)))</f>
        <v/>
      </c>
      <c r="AX25" s="6" t="str">
        <f>IF(Grades!AX25="","",(VLOOKUP(Grades!AX25,ASLevels,2,FALSE)))</f>
        <v/>
      </c>
      <c r="AY25" s="6" t="str">
        <f>IF(Grades!AY25="","",(VLOOKUP(Grades!AY25,ASLevels,2,FALSE)))</f>
        <v/>
      </c>
      <c r="AZ25" s="6" t="str">
        <f>IF(Grades!AZ25="","",(VLOOKUP(Grades!AZ25,ASLevels,2,FALSE)))</f>
        <v/>
      </c>
      <c r="BA25" s="6" t="str">
        <f>IF(Grades!BA25="","",(VLOOKUP(Grades!BA25,ASLevels,2,FALSE)))</f>
        <v/>
      </c>
      <c r="BB25" s="6" t="str">
        <f>IF(Grades!BB25="","",(VLOOKUP(Grades!BB25,ASLevels,2,FALSE)))</f>
        <v/>
      </c>
      <c r="BC25" s="6" t="str">
        <f>IF(Grades!BC25="","",(VLOOKUP(Grades!BC25,ASLevels,2,FALSE)))</f>
        <v/>
      </c>
      <c r="BD25" s="6" t="str">
        <f>IF(Grades!BD25="","",(VLOOKUP(Grades!BD25,ASLevels,2,FALSE)))</f>
        <v/>
      </c>
      <c r="BE25" s="6" t="str">
        <f>IF(Grades!BE25="","",(VLOOKUP(Grades!BE25,ASLevels,2,FALSE)))</f>
        <v/>
      </c>
      <c r="BF25" s="6" t="str">
        <f>IF(Grades!BF25="","",(VLOOKUP(Grades!BF25,ASLevels,2,FALSE)))</f>
        <v/>
      </c>
      <c r="BG25" s="6" t="str">
        <f>IF(Grades!BG25="","",(VLOOKUP(Grades!BG25,ASLevels,2,FALSE)))</f>
        <v/>
      </c>
      <c r="BH25" s="6" t="str">
        <f>IF(Grades!BH25="","",(VLOOKUP(Grades!BH25,ASLevels,2,FALSE)))</f>
        <v/>
      </c>
      <c r="BI25" s="6" t="str">
        <f>IF(Grades!BI25="","",(VLOOKUP(Grades!BI25,ASLevels,2,FALSE)))</f>
        <v/>
      </c>
      <c r="BJ25" s="6" t="str">
        <f>IF(Grades!BJ25="","",(VLOOKUP(Grades!BJ25,ASLevels,2,FALSE)))</f>
        <v/>
      </c>
      <c r="BK25" s="6" t="str">
        <f>IF(Grades!BK25="","",(VLOOKUP(Grades!BK25,ASLevels,2,FALSE)))</f>
        <v/>
      </c>
      <c r="BL25" s="6" t="str">
        <f>IF(Grades!BL25="","",(VLOOKUP(Grades!BL25,ASLevels,2,FALSE)))</f>
        <v/>
      </c>
      <c r="BM25" s="6" t="str">
        <f>IF(Grades!BM25="","",(VLOOKUP(Grades!BM25,ASLevels,2,FALSE)))</f>
        <v/>
      </c>
      <c r="BN25" s="6" t="str">
        <f>IF(Grades!BN25="","",(VLOOKUP(Grades!BN25,ASLevels,2,FALSE)))</f>
        <v/>
      </c>
      <c r="BO25" s="6" t="str">
        <f>IF(Grades!BO25="","",(VLOOKUP(Grades!BO25,ASLevels,2,FALSE)))</f>
        <v/>
      </c>
      <c r="BP25" s="6" t="str">
        <f>IF(Grades!BP25="","",(VLOOKUP(Grades!BP25,ASLevels,2,FALSE)))</f>
        <v/>
      </c>
      <c r="BQ25" s="6" t="str">
        <f>IF(Grades!BQ25="","",(VLOOKUP(Grades!BQ25,ASLevels,2,FALSE)))</f>
        <v/>
      </c>
      <c r="BR25" s="6" t="str">
        <f>IF(Grades!BR25="","",(VLOOKUP(Grades!BR25,ASLevels,2,FALSE)))</f>
        <v/>
      </c>
      <c r="BS25" s="6" t="str">
        <f>IF(Grades!BS25="","",(VLOOKUP(Grades!BS25,ASLevels,2,FALSE)))</f>
        <v/>
      </c>
      <c r="BT25" s="6" t="str">
        <f>IF(Grades!BT25="","",(VLOOKUP(Grades!BT25,ASLevels,2,FALSE)))</f>
        <v/>
      </c>
      <c r="BU25" s="6" t="str">
        <f>IF(Grades!BU25="","",(VLOOKUP(Grades!BU25,ASLevels,2,FALSE)))</f>
        <v/>
      </c>
      <c r="BV25" s="6" t="str">
        <f>IF(Grades!BV25="","",(VLOOKUP(Grades!BV25,ASLevels,2,FALSE)))</f>
        <v/>
      </c>
      <c r="BW25" s="6" t="str">
        <f>IF(Grades!BW25="","",(VLOOKUP(Grades!BW25,ASLevels,2,FALSE)))</f>
        <v/>
      </c>
      <c r="BX25" s="6" t="str">
        <f>IF(Grades!BX25="","",(VLOOKUP(Grades!BX25,ASLevels,2,FALSE)))</f>
        <v/>
      </c>
      <c r="BY25" s="6" t="str">
        <f>IF(Grades!BY25="","",(VLOOKUP(Grades!BY25,ASLevels,2,FALSE)))</f>
        <v/>
      </c>
      <c r="BZ25" s="6" t="str">
        <f>IF(Grades!BZ25="","",(VLOOKUP(Grades!BZ25,ASLevels,2,FALSE)))</f>
        <v/>
      </c>
      <c r="CA25" s="6" t="str">
        <f>IF(Grades!CA25="","",(VLOOKUP(Grades!CA25,ASLevels,2,FALSE)))</f>
        <v/>
      </c>
      <c r="CB25" s="6" t="str">
        <f>IF(Grades!CB25="","",(VLOOKUP(Grades!CB25,ASLevels,2,FALSE)))</f>
        <v/>
      </c>
      <c r="CC25" s="6" t="str">
        <f>IF(Grades!CC25="","",(VLOOKUP(Grades!CC25,ASLevels,2,FALSE)))</f>
        <v/>
      </c>
      <c r="CD25" s="6" t="str">
        <f>IF(Grades!CD25="","",(VLOOKUP(Grades!CD25,ASLevels,2,FALSE)))</f>
        <v/>
      </c>
      <c r="CE25" s="6" t="str">
        <f>IF(Grades!CE25="","",(VLOOKUP(Grades!CE25,ASLevels,2,FALSE)))</f>
        <v/>
      </c>
      <c r="CF25" s="6" t="str">
        <f>IF(Grades!CF25="","",(VLOOKUP(Grades!CF25,ASLevels,2,FALSE)))</f>
        <v/>
      </c>
      <c r="CG25" s="6" t="str">
        <f>IF(Grades!CG25="","",(VLOOKUP(Grades!CG25,ASLevels,2,FALSE)))</f>
        <v/>
      </c>
      <c r="CH25" s="6" t="str">
        <f>IF(Grades!CH25="","",(VLOOKUP(Grades!CH25,ASLevels,2,FALSE)))</f>
        <v/>
      </c>
      <c r="CI25" s="6" t="str">
        <f>IF(Grades!CI25="","",(VLOOKUP(Grades!CI25,ASLevels,2,FALSE)))</f>
        <v/>
      </c>
      <c r="CJ25" s="6" t="str">
        <f>IF(Grades!CJ25="","",(VLOOKUP(Grades!CJ25,ASLevels,2,FALSE)))</f>
        <v/>
      </c>
      <c r="CK25" s="6" t="str">
        <f>IF(Grades!CK25="","",(VLOOKUP(Grades!CK25,ASLevels,2,FALSE)))</f>
        <v/>
      </c>
      <c r="CL25" s="6" t="str">
        <f>IF(Grades!CL25="","",(VLOOKUP(Grades!CL25,ASLevels,2,FALSE)))</f>
        <v/>
      </c>
      <c r="CM25" s="6" t="str">
        <f>IF(Grades!CM25="","",(VLOOKUP(Grades!CM25,ASLevels,2,FALSE)))</f>
        <v/>
      </c>
      <c r="CN25" s="6" t="str">
        <f>IF(Grades!CN25="","",(VLOOKUP(Grades!CN25,ASLevels,2,FALSE)))</f>
        <v/>
      </c>
      <c r="CO25" s="39" t="str">
        <f>IF(Grades!CO25="","",(VLOOKUP(Grades!CO25,EP,2,FALSE)))</f>
        <v/>
      </c>
      <c r="CP25" s="9" t="str">
        <f>IF(Grades!CP25="","",(VLOOKUP(Grades!CP25,KeySkills,2,FALSE)))</f>
        <v/>
      </c>
      <c r="CQ25" s="9" t="str">
        <f>IF(Grades!CQ25="","",(VLOOKUP(Grades!CQ25,KeySkills,2,FALSE)))</f>
        <v/>
      </c>
      <c r="CR25" s="9" t="str">
        <f>IF(Grades!CR25="","",(VLOOKUP(Grades!CR25,KeySkills,2,FALSE)))</f>
        <v/>
      </c>
      <c r="CS25" s="13" t="str">
        <f>IF(Grades!CS25="","",(VLOOKUP(Grades!CS25,BTECOCRNatCert,2,FALSE)))</f>
        <v/>
      </c>
      <c r="CT25" s="13" t="str">
        <f>IF(Grades!CT25="","",(VLOOKUP(Grades!CT25,BTECOCRNatCert,2,FALSE)))</f>
        <v/>
      </c>
      <c r="CU25" s="13" t="str">
        <f>IF(Grades!CU25="","",(VLOOKUP(Grades!CU25,BTECOCRNatCert,2,FALSE)))</f>
        <v/>
      </c>
      <c r="CV25" s="13" t="str">
        <f>IF(Grades!CV25="","",(VLOOKUP(Grades!CV25,BTECOCRNatCert,2,FALSE)))</f>
        <v/>
      </c>
      <c r="CW25" s="13" t="str">
        <f>IF(Grades!CW25="","",(VLOOKUP(Grades!CW25,BTECOCRNatCert,2,FALSE)))</f>
        <v/>
      </c>
      <c r="CX25" s="13" t="str">
        <f>IF(Grades!CX25="","",(VLOOKUP(Grades!CX25,BTECOCRNatCert,2,FALSE)))</f>
        <v/>
      </c>
      <c r="CY25" s="13" t="str">
        <f>IF(Grades!CY25="","",(VLOOKUP(Grades!CY25,BTECOCRNatCert,2,FALSE)))</f>
        <v/>
      </c>
      <c r="CZ25" s="15" t="str">
        <f>IF(Grades!CZ25="","",(VLOOKUP(Grades!CZ25,BTECNatDip,2,FALSE)))</f>
        <v/>
      </c>
      <c r="DA25" s="15" t="str">
        <f>IF(Grades!DA25="","",(VLOOKUP(Grades!DA25,BTECNatDip,2,FALSE)))</f>
        <v/>
      </c>
      <c r="DB25" s="15" t="str">
        <f>IF(Grades!DB25="","",(VLOOKUP(Grades!DB25,BTECNatDip,2,FALSE)))</f>
        <v/>
      </c>
      <c r="DC25" s="21" t="str">
        <f>IF(Grades!DC25="","",(VLOOKUP(Grades!DC25,OCRNatDip,2,FALSE)))</f>
        <v/>
      </c>
      <c r="DD25" s="21" t="str">
        <f>IF(Grades!DD25="","",(VLOOKUP(Grades!DD25,OCRNatDip,2,FALSE)))</f>
        <v/>
      </c>
      <c r="DE25" s="21" t="str">
        <f>IF(Grades!DE25="","",(VLOOKUP(Grades!DE25,OCRNatDip,2,FALSE)))</f>
        <v/>
      </c>
      <c r="DF25" s="37" t="str">
        <f>IF(Grades!DF25="","",(VLOOKUP(Grades!DF25,BTECExtDip,2,FALSE)))</f>
        <v/>
      </c>
      <c r="DG25" s="37" t="str">
        <f>IF(Grades!DG25="","",(VLOOKUP(Grades!DG25,BTECExtDip,2,FALSE)))</f>
        <v/>
      </c>
      <c r="DH25" s="37" t="str">
        <f>IF(Grades!DH25="","",(VLOOKUP(Grades!DH25,BTECExtDip,2,FALSE)))</f>
        <v/>
      </c>
      <c r="DI25" s="21" t="str">
        <f>IF(Grades!DI25="","",(VLOOKUP(Grades!DI25,OCRExtDip,2,FALSE)))</f>
        <v/>
      </c>
      <c r="DJ25" s="21" t="str">
        <f>IF(Grades!DJ25="","",(VLOOKUP(Grades!DJ25,OCRExtDip,2,FALSE)))</f>
        <v/>
      </c>
      <c r="DK25" s="21" t="str">
        <f>IF(Grades!DK25="","",(VLOOKUP(Grades!DK25,OCRExtDip,2,FALSE)))</f>
        <v/>
      </c>
      <c r="DL25" s="17" t="str">
        <f>IF(Grades!DL25="","",(VLOOKUP(Grades!DL25,PL,2,FALSE)))</f>
        <v/>
      </c>
      <c r="DM25" s="38" t="str">
        <f>IF(Grades!DM25="","",(VLOOKUP(Grades!DM25,FSM,2,FALSE)))</f>
        <v/>
      </c>
      <c r="DN25" s="38" t="str">
        <f>IF(Grades!DN25="","",(VLOOKUP(Grades!DN25,FSM,2,FALSE)))</f>
        <v/>
      </c>
      <c r="DO25" s="9" t="str">
        <f>IF(Grades!DO25="","",(VLOOKUP(Grades!DO25,AEA,2,FALSE)))</f>
        <v/>
      </c>
      <c r="DP25" s="9" t="str">
        <f>IF(Grades!DP25="","",(VLOOKUP(Grades!DP25,AEA,2,FALSE)))</f>
        <v/>
      </c>
      <c r="DQ25" s="9" t="str">
        <f>IF(Grades!DQ25="","",(VLOOKUP(Grades!DQ25,AEA,2,FALSE)))</f>
        <v/>
      </c>
      <c r="DR25" s="62" t="str">
        <f>IF(Grades!DR25="","",(VLOOKUP(Grades!DR25,AllDip?,2,FALSE)))</f>
        <v/>
      </c>
      <c r="DT25" s="1">
        <f t="shared" si="14"/>
        <v>0</v>
      </c>
      <c r="DU25" s="1">
        <f t="shared" si="0"/>
        <v>0</v>
      </c>
      <c r="DV25" s="1">
        <f t="shared" si="1"/>
        <v>0</v>
      </c>
      <c r="DW25" s="1">
        <f t="shared" si="2"/>
        <v>0</v>
      </c>
      <c r="DX25" s="1">
        <f t="shared" si="3"/>
        <v>0</v>
      </c>
      <c r="DY25" s="172">
        <f t="shared" si="4"/>
        <v>0</v>
      </c>
      <c r="DZ25" s="1">
        <f t="shared" si="5"/>
        <v>0</v>
      </c>
      <c r="EA25" s="1">
        <f t="shared" si="6"/>
        <v>0</v>
      </c>
      <c r="EB25" s="1">
        <f t="shared" si="7"/>
        <v>0</v>
      </c>
      <c r="EC25" s="1">
        <f t="shared" si="8"/>
        <v>0</v>
      </c>
      <c r="ED25" s="1">
        <f t="shared" si="9"/>
        <v>0</v>
      </c>
      <c r="EE25" s="1">
        <f t="shared" si="10"/>
        <v>0</v>
      </c>
      <c r="EF25" s="1">
        <f t="shared" si="11"/>
        <v>0</v>
      </c>
      <c r="EG25" s="1">
        <f t="shared" si="12"/>
        <v>0</v>
      </c>
      <c r="EH25" s="1">
        <f t="shared" si="15"/>
        <v>0</v>
      </c>
      <c r="EI25" s="1">
        <f t="shared" si="16"/>
        <v>0</v>
      </c>
      <c r="EJ25" s="1">
        <f t="shared" si="17"/>
        <v>0</v>
      </c>
      <c r="EK25" s="1">
        <f t="shared" si="22"/>
        <v>0</v>
      </c>
      <c r="EL25" s="1">
        <f t="shared" si="18"/>
        <v>0</v>
      </c>
      <c r="EM25" s="1" t="e">
        <f t="shared" si="19"/>
        <v>#DIV/0!</v>
      </c>
      <c r="EN25" s="1" t="e">
        <f t="shared" si="20"/>
        <v>#DIV/0!</v>
      </c>
      <c r="EO25" s="1" t="e">
        <f t="shared" si="21"/>
        <v>#DIV/0!</v>
      </c>
    </row>
    <row r="26" spans="1:145" ht="11.25" x14ac:dyDescent="0.2">
      <c r="A26" s="92"/>
      <c r="B26" s="92"/>
      <c r="C26" s="92"/>
      <c r="D26" s="92"/>
      <c r="E26" s="3" t="str">
        <f>IF(Grades!E26="","",(VLOOKUP(Grades!E26,ALevels,2,FALSE)))</f>
        <v/>
      </c>
      <c r="F26" s="3" t="str">
        <f>IF(Grades!F26="","",(VLOOKUP(Grades!F26,ALevels,2,FALSE)))</f>
        <v/>
      </c>
      <c r="G26" s="3" t="str">
        <f>IF(Grades!G26="","",(VLOOKUP(Grades!G26,ALevels,2,FALSE)))</f>
        <v/>
      </c>
      <c r="H26" s="3" t="str">
        <f>IF(Grades!H26="","",(VLOOKUP(Grades!H26,ALevels,2,FALSE)))</f>
        <v/>
      </c>
      <c r="I26" s="3" t="str">
        <f>IF(Grades!I26="","",(VLOOKUP(Grades!I26,ALevels,2,FALSE)))</f>
        <v/>
      </c>
      <c r="J26" s="3" t="str">
        <f>IF(Grades!J26="","",(VLOOKUP(Grades!J26,ALevels,2,FALSE)))</f>
        <v/>
      </c>
      <c r="K26" s="3" t="str">
        <f>IF(Grades!K26="","",(VLOOKUP(Grades!K26,ALevels,2,FALSE)))</f>
        <v/>
      </c>
      <c r="L26" s="3" t="str">
        <f>IF(Grades!L26="","",(VLOOKUP(Grades!L26,ALevels,2,FALSE)))</f>
        <v/>
      </c>
      <c r="M26" s="3" t="str">
        <f>IF(Grades!M26="","",(VLOOKUP(Grades!M26,ALevels,2,FALSE)))</f>
        <v/>
      </c>
      <c r="N26" s="3" t="str">
        <f>IF(Grades!N26="","",(VLOOKUP(Grades!N26,ALevels,2,FALSE)))</f>
        <v/>
      </c>
      <c r="O26" s="3" t="str">
        <f>IF(Grades!O26="","",(VLOOKUP(Grades!O26,ALevels,2,FALSE)))</f>
        <v/>
      </c>
      <c r="P26" s="3" t="str">
        <f>IF(Grades!P26="","",(VLOOKUP(Grades!P26,ALevels,2,FALSE)))</f>
        <v/>
      </c>
      <c r="Q26" s="3" t="str">
        <f>IF(Grades!Q26="","",(VLOOKUP(Grades!Q26,ALevels,2,FALSE)))</f>
        <v/>
      </c>
      <c r="R26" s="3" t="str">
        <f>IF(Grades!R26="","",(VLOOKUP(Grades!R26,ALevels,2,FALSE)))</f>
        <v/>
      </c>
      <c r="S26" s="3" t="str">
        <f>IF(Grades!S26="","",(VLOOKUP(Grades!S26,ALevels,2,FALSE)))</f>
        <v/>
      </c>
      <c r="T26" s="3" t="str">
        <f>IF(Grades!T26="","",(VLOOKUP(Grades!T26,ALevels,2,FALSE)))</f>
        <v/>
      </c>
      <c r="U26" s="3" t="str">
        <f>IF(Grades!U26="","",(VLOOKUP(Grades!U26,ALevels,2,FALSE)))</f>
        <v/>
      </c>
      <c r="V26" s="3" t="str">
        <f>IF(Grades!V26="","",(VLOOKUP(Grades!V26,ALevels,2,FALSE)))</f>
        <v/>
      </c>
      <c r="W26" s="3" t="str">
        <f>IF(Grades!W26="","",(VLOOKUP(Grades!W26,ALevels,2,FALSE)))</f>
        <v/>
      </c>
      <c r="X26" s="3" t="str">
        <f>IF(Grades!X26="","",(VLOOKUP(Grades!X26,ALevels,2,FALSE)))</f>
        <v/>
      </c>
      <c r="Y26" s="3" t="str">
        <f>IF(Grades!Y26="","",(VLOOKUP(Grades!Y26,ALevels,2,FALSE)))</f>
        <v/>
      </c>
      <c r="Z26" s="3" t="str">
        <f>IF(Grades!Z26="","",(VLOOKUP(Grades!Z26,ALevels,2,FALSE)))</f>
        <v/>
      </c>
      <c r="AA26" s="3" t="str">
        <f>IF(Grades!AA26="","",(VLOOKUP(Grades!AA26,ALevels,2,FALSE)))</f>
        <v/>
      </c>
      <c r="AB26" s="3" t="str">
        <f>IF(Grades!AB26="","",(VLOOKUP(Grades!AB26,ALevels,2,FALSE)))</f>
        <v/>
      </c>
      <c r="AC26" s="3" t="str">
        <f>IF(Grades!AC26="","",(VLOOKUP(Grades!AC26,ALevels,2,FALSE)))</f>
        <v/>
      </c>
      <c r="AD26" s="3" t="str">
        <f>IF(Grades!AD26="","",(VLOOKUP(Grades!AD26,ALevels,2,FALSE)))</f>
        <v/>
      </c>
      <c r="AE26" s="3" t="str">
        <f>IF(Grades!AE26="","",(VLOOKUP(Grades!AE26,ALevels,2,FALSE)))</f>
        <v/>
      </c>
      <c r="AF26" s="3" t="str">
        <f>IF(Grades!AF26="","",(VLOOKUP(Grades!AF26,ALevels,2,FALSE)))</f>
        <v/>
      </c>
      <c r="AG26" s="3" t="str">
        <f>IF(Grades!AG26="","",(VLOOKUP(Grades!AG26,ALevels,2,FALSE)))</f>
        <v/>
      </c>
      <c r="AH26" s="3" t="str">
        <f>IF(Grades!AH26="","",(VLOOKUP(Grades!AH26,ALevels,2,FALSE)))</f>
        <v/>
      </c>
      <c r="AI26" s="3" t="str">
        <f>IF(Grades!AI26="","",(VLOOKUP(Grades!AI26,ALevels,2,FALSE)))</f>
        <v/>
      </c>
      <c r="AJ26" s="3" t="str">
        <f>IF(Grades!AJ26="","",(VLOOKUP(Grades!AJ26,ALevels,2,FALSE)))</f>
        <v/>
      </c>
      <c r="AK26" s="3" t="str">
        <f>IF(Grades!AK26="","",(VLOOKUP(Grades!AK26,ALevels,2,FALSE)))</f>
        <v/>
      </c>
      <c r="AL26" s="3" t="str">
        <f>IF(Grades!AL26="","",(VLOOKUP(Grades!AL26,ALevels,2,FALSE)))</f>
        <v/>
      </c>
      <c r="AM26" s="3" t="str">
        <f>IF(Grades!AM26="","",(VLOOKUP(Grades!AM26,ALevels,2,FALSE)))</f>
        <v/>
      </c>
      <c r="AN26" s="3" t="str">
        <f>IF(Grades!AN26="","",(VLOOKUP(Grades!AN26,ALevels,2,FALSE)))</f>
        <v/>
      </c>
      <c r="AO26" s="3" t="str">
        <f>IF(Grades!AO26="","",(VLOOKUP(Grades!AO26,ALevels,2,FALSE)))</f>
        <v/>
      </c>
      <c r="AP26" s="3" t="str">
        <f>IF(Grades!AP26="","",(VLOOKUP(Grades!AP26,ALevels,2,FALSE)))</f>
        <v/>
      </c>
      <c r="AQ26" s="3" t="str">
        <f>IF(Grades!AQ26="","",(VLOOKUP(Grades!AQ26,ALevels,2,FALSE)))</f>
        <v/>
      </c>
      <c r="AR26" s="3" t="str">
        <f>IF(Grades!AR26="","",(VLOOKUP(Grades!AR26,ALevels,2,FALSE)))</f>
        <v/>
      </c>
      <c r="AS26" s="3" t="str">
        <f>IF(Grades!AS26="","",(VLOOKUP(Grades!AS26,ALevels,2,FALSE)))</f>
        <v/>
      </c>
      <c r="AT26" s="3" t="str">
        <f>IF(Grades!AT26="","",(VLOOKUP(Grades!AT26,ALevels,2,FALSE)))</f>
        <v/>
      </c>
      <c r="AU26" s="3" t="str">
        <f>IF(Grades!AU26="","",(VLOOKUP(Grades!AU26,ALevels,2,FALSE)))</f>
        <v/>
      </c>
      <c r="AV26" s="3" t="str">
        <f>IF(Grades!AV26="","",(VLOOKUP(Grades!AV26,ALevels,2,FALSE)))</f>
        <v/>
      </c>
      <c r="AW26" s="6" t="str">
        <f>IF(Grades!AW26="","",(VLOOKUP(Grades!AW26,ASLevels,2,FALSE)))</f>
        <v/>
      </c>
      <c r="AX26" s="6" t="str">
        <f>IF(Grades!AX26="","",(VLOOKUP(Grades!AX26,ASLevels,2,FALSE)))</f>
        <v/>
      </c>
      <c r="AY26" s="6" t="str">
        <f>IF(Grades!AY26="","",(VLOOKUP(Grades!AY26,ASLevels,2,FALSE)))</f>
        <v/>
      </c>
      <c r="AZ26" s="6" t="str">
        <f>IF(Grades!AZ26="","",(VLOOKUP(Grades!AZ26,ASLevels,2,FALSE)))</f>
        <v/>
      </c>
      <c r="BA26" s="6" t="str">
        <f>IF(Grades!BA26="","",(VLOOKUP(Grades!BA26,ASLevels,2,FALSE)))</f>
        <v/>
      </c>
      <c r="BB26" s="6" t="str">
        <f>IF(Grades!BB26="","",(VLOOKUP(Grades!BB26,ASLevels,2,FALSE)))</f>
        <v/>
      </c>
      <c r="BC26" s="6" t="str">
        <f>IF(Grades!BC26="","",(VLOOKUP(Grades!BC26,ASLevels,2,FALSE)))</f>
        <v/>
      </c>
      <c r="BD26" s="6" t="str">
        <f>IF(Grades!BD26="","",(VLOOKUP(Grades!BD26,ASLevels,2,FALSE)))</f>
        <v/>
      </c>
      <c r="BE26" s="6" t="str">
        <f>IF(Grades!BE26="","",(VLOOKUP(Grades!BE26,ASLevels,2,FALSE)))</f>
        <v/>
      </c>
      <c r="BF26" s="6" t="str">
        <f>IF(Grades!BF26="","",(VLOOKUP(Grades!BF26,ASLevels,2,FALSE)))</f>
        <v/>
      </c>
      <c r="BG26" s="6" t="str">
        <f>IF(Grades!BG26="","",(VLOOKUP(Grades!BG26,ASLevels,2,FALSE)))</f>
        <v/>
      </c>
      <c r="BH26" s="6" t="str">
        <f>IF(Grades!BH26="","",(VLOOKUP(Grades!BH26,ASLevels,2,FALSE)))</f>
        <v/>
      </c>
      <c r="BI26" s="6" t="str">
        <f>IF(Grades!BI26="","",(VLOOKUP(Grades!BI26,ASLevels,2,FALSE)))</f>
        <v/>
      </c>
      <c r="BJ26" s="6" t="str">
        <f>IF(Grades!BJ26="","",(VLOOKUP(Grades!BJ26,ASLevels,2,FALSE)))</f>
        <v/>
      </c>
      <c r="BK26" s="6" t="str">
        <f>IF(Grades!BK26="","",(VLOOKUP(Grades!BK26,ASLevels,2,FALSE)))</f>
        <v/>
      </c>
      <c r="BL26" s="6" t="str">
        <f>IF(Grades!BL26="","",(VLOOKUP(Grades!BL26,ASLevels,2,FALSE)))</f>
        <v/>
      </c>
      <c r="BM26" s="6" t="str">
        <f>IF(Grades!BM26="","",(VLOOKUP(Grades!BM26,ASLevels,2,FALSE)))</f>
        <v/>
      </c>
      <c r="BN26" s="6" t="str">
        <f>IF(Grades!BN26="","",(VLOOKUP(Grades!BN26,ASLevels,2,FALSE)))</f>
        <v/>
      </c>
      <c r="BO26" s="6" t="str">
        <f>IF(Grades!BO26="","",(VLOOKUP(Grades!BO26,ASLevels,2,FALSE)))</f>
        <v/>
      </c>
      <c r="BP26" s="6" t="str">
        <f>IF(Grades!BP26="","",(VLOOKUP(Grades!BP26,ASLevels,2,FALSE)))</f>
        <v/>
      </c>
      <c r="BQ26" s="6" t="str">
        <f>IF(Grades!BQ26="","",(VLOOKUP(Grades!BQ26,ASLevels,2,FALSE)))</f>
        <v/>
      </c>
      <c r="BR26" s="6" t="str">
        <f>IF(Grades!BR26="","",(VLOOKUP(Grades!BR26,ASLevels,2,FALSE)))</f>
        <v/>
      </c>
      <c r="BS26" s="6" t="str">
        <f>IF(Grades!BS26="","",(VLOOKUP(Grades!BS26,ASLevels,2,FALSE)))</f>
        <v/>
      </c>
      <c r="BT26" s="6" t="str">
        <f>IF(Grades!BT26="","",(VLOOKUP(Grades!BT26,ASLevels,2,FALSE)))</f>
        <v/>
      </c>
      <c r="BU26" s="6" t="str">
        <f>IF(Grades!BU26="","",(VLOOKUP(Grades!BU26,ASLevels,2,FALSE)))</f>
        <v/>
      </c>
      <c r="BV26" s="6" t="str">
        <f>IF(Grades!BV26="","",(VLOOKUP(Grades!BV26,ASLevels,2,FALSE)))</f>
        <v/>
      </c>
      <c r="BW26" s="6" t="str">
        <f>IF(Grades!BW26="","",(VLOOKUP(Grades!BW26,ASLevels,2,FALSE)))</f>
        <v/>
      </c>
      <c r="BX26" s="6" t="str">
        <f>IF(Grades!BX26="","",(VLOOKUP(Grades!BX26,ASLevels,2,FALSE)))</f>
        <v/>
      </c>
      <c r="BY26" s="6" t="str">
        <f>IF(Grades!BY26="","",(VLOOKUP(Grades!BY26,ASLevels,2,FALSE)))</f>
        <v/>
      </c>
      <c r="BZ26" s="6" t="str">
        <f>IF(Grades!BZ26="","",(VLOOKUP(Grades!BZ26,ASLevels,2,FALSE)))</f>
        <v/>
      </c>
      <c r="CA26" s="6" t="str">
        <f>IF(Grades!CA26="","",(VLOOKUP(Grades!CA26,ASLevels,2,FALSE)))</f>
        <v/>
      </c>
      <c r="CB26" s="6" t="str">
        <f>IF(Grades!CB26="","",(VLOOKUP(Grades!CB26,ASLevels,2,FALSE)))</f>
        <v/>
      </c>
      <c r="CC26" s="6" t="str">
        <f>IF(Grades!CC26="","",(VLOOKUP(Grades!CC26,ASLevels,2,FALSE)))</f>
        <v/>
      </c>
      <c r="CD26" s="6" t="str">
        <f>IF(Grades!CD26="","",(VLOOKUP(Grades!CD26,ASLevels,2,FALSE)))</f>
        <v/>
      </c>
      <c r="CE26" s="6" t="str">
        <f>IF(Grades!CE26="","",(VLOOKUP(Grades!CE26,ASLevels,2,FALSE)))</f>
        <v/>
      </c>
      <c r="CF26" s="6" t="str">
        <f>IF(Grades!CF26="","",(VLOOKUP(Grades!CF26,ASLevels,2,FALSE)))</f>
        <v/>
      </c>
      <c r="CG26" s="6" t="str">
        <f>IF(Grades!CG26="","",(VLOOKUP(Grades!CG26,ASLevels,2,FALSE)))</f>
        <v/>
      </c>
      <c r="CH26" s="6" t="str">
        <f>IF(Grades!CH26="","",(VLOOKUP(Grades!CH26,ASLevels,2,FALSE)))</f>
        <v/>
      </c>
      <c r="CI26" s="6" t="str">
        <f>IF(Grades!CI26="","",(VLOOKUP(Grades!CI26,ASLevels,2,FALSE)))</f>
        <v/>
      </c>
      <c r="CJ26" s="6" t="str">
        <f>IF(Grades!CJ26="","",(VLOOKUP(Grades!CJ26,ASLevels,2,FALSE)))</f>
        <v/>
      </c>
      <c r="CK26" s="6" t="str">
        <f>IF(Grades!CK26="","",(VLOOKUP(Grades!CK26,ASLevels,2,FALSE)))</f>
        <v/>
      </c>
      <c r="CL26" s="6" t="str">
        <f>IF(Grades!CL26="","",(VLOOKUP(Grades!CL26,ASLevels,2,FALSE)))</f>
        <v/>
      </c>
      <c r="CM26" s="6" t="str">
        <f>IF(Grades!CM26="","",(VLOOKUP(Grades!CM26,ASLevels,2,FALSE)))</f>
        <v/>
      </c>
      <c r="CN26" s="6" t="str">
        <f>IF(Grades!CN26="","",(VLOOKUP(Grades!CN26,ASLevels,2,FALSE)))</f>
        <v/>
      </c>
      <c r="CO26" s="39" t="str">
        <f>IF(Grades!CO26="","",(VLOOKUP(Grades!CO26,EP,2,FALSE)))</f>
        <v/>
      </c>
      <c r="CP26" s="9" t="str">
        <f>IF(Grades!CP26="","",(VLOOKUP(Grades!CP26,KeySkills,2,FALSE)))</f>
        <v/>
      </c>
      <c r="CQ26" s="9" t="str">
        <f>IF(Grades!CQ26="","",(VLOOKUP(Grades!CQ26,KeySkills,2,FALSE)))</f>
        <v/>
      </c>
      <c r="CR26" s="9" t="str">
        <f>IF(Grades!CR26="","",(VLOOKUP(Grades!CR26,KeySkills,2,FALSE)))</f>
        <v/>
      </c>
      <c r="CS26" s="13" t="str">
        <f>IF(Grades!CS26="","",(VLOOKUP(Grades!CS26,BTECOCRNatCert,2,FALSE)))</f>
        <v/>
      </c>
      <c r="CT26" s="13" t="str">
        <f>IF(Grades!CT26="","",(VLOOKUP(Grades!CT26,BTECOCRNatCert,2,FALSE)))</f>
        <v/>
      </c>
      <c r="CU26" s="13" t="str">
        <f>IF(Grades!CU26="","",(VLOOKUP(Grades!CU26,BTECOCRNatCert,2,FALSE)))</f>
        <v/>
      </c>
      <c r="CV26" s="13" t="str">
        <f>IF(Grades!CV26="","",(VLOOKUP(Grades!CV26,BTECOCRNatCert,2,FALSE)))</f>
        <v/>
      </c>
      <c r="CW26" s="13" t="str">
        <f>IF(Grades!CW26="","",(VLOOKUP(Grades!CW26,BTECOCRNatCert,2,FALSE)))</f>
        <v/>
      </c>
      <c r="CX26" s="13" t="str">
        <f>IF(Grades!CX26="","",(VLOOKUP(Grades!CX26,BTECOCRNatCert,2,FALSE)))</f>
        <v/>
      </c>
      <c r="CY26" s="13" t="str">
        <f>IF(Grades!CY26="","",(VLOOKUP(Grades!CY26,BTECOCRNatCert,2,FALSE)))</f>
        <v/>
      </c>
      <c r="CZ26" s="15" t="str">
        <f>IF(Grades!CZ26="","",(VLOOKUP(Grades!CZ26,BTECNatDip,2,FALSE)))</f>
        <v/>
      </c>
      <c r="DA26" s="15" t="str">
        <f>IF(Grades!DA26="","",(VLOOKUP(Grades!DA26,BTECNatDip,2,FALSE)))</f>
        <v/>
      </c>
      <c r="DB26" s="15" t="str">
        <f>IF(Grades!DB26="","",(VLOOKUP(Grades!DB26,BTECNatDip,2,FALSE)))</f>
        <v/>
      </c>
      <c r="DC26" s="21" t="str">
        <f>IF(Grades!DC26="","",(VLOOKUP(Grades!DC26,OCRNatDip,2,FALSE)))</f>
        <v/>
      </c>
      <c r="DD26" s="21" t="str">
        <f>IF(Grades!DD26="","",(VLOOKUP(Grades!DD26,OCRNatDip,2,FALSE)))</f>
        <v/>
      </c>
      <c r="DE26" s="21" t="str">
        <f>IF(Grades!DE26="","",(VLOOKUP(Grades!DE26,OCRNatDip,2,FALSE)))</f>
        <v/>
      </c>
      <c r="DF26" s="37" t="str">
        <f>IF(Grades!DF26="","",(VLOOKUP(Grades!DF26,BTECExtDip,2,FALSE)))</f>
        <v/>
      </c>
      <c r="DG26" s="37" t="str">
        <f>IF(Grades!DG26="","",(VLOOKUP(Grades!DG26,BTECExtDip,2,FALSE)))</f>
        <v/>
      </c>
      <c r="DH26" s="37" t="str">
        <f>IF(Grades!DH26="","",(VLOOKUP(Grades!DH26,BTECExtDip,2,FALSE)))</f>
        <v/>
      </c>
      <c r="DI26" s="21" t="str">
        <f>IF(Grades!DI26="","",(VLOOKUP(Grades!DI26,OCRExtDip,2,FALSE)))</f>
        <v/>
      </c>
      <c r="DJ26" s="21" t="str">
        <f>IF(Grades!DJ26="","",(VLOOKUP(Grades!DJ26,OCRExtDip,2,FALSE)))</f>
        <v/>
      </c>
      <c r="DK26" s="21" t="str">
        <f>IF(Grades!DK26="","",(VLOOKUP(Grades!DK26,OCRExtDip,2,FALSE)))</f>
        <v/>
      </c>
      <c r="DL26" s="17" t="str">
        <f>IF(Grades!DL26="","",(VLOOKUP(Grades!DL26,PL,2,FALSE)))</f>
        <v/>
      </c>
      <c r="DM26" s="38" t="str">
        <f>IF(Grades!DM26="","",(VLOOKUP(Grades!DM26,FSM,2,FALSE)))</f>
        <v/>
      </c>
      <c r="DN26" s="38" t="str">
        <f>IF(Grades!DN26="","",(VLOOKUP(Grades!DN26,FSM,2,FALSE)))</f>
        <v/>
      </c>
      <c r="DO26" s="9" t="str">
        <f>IF(Grades!DO26="","",(VLOOKUP(Grades!DO26,AEA,2,FALSE)))</f>
        <v/>
      </c>
      <c r="DP26" s="9" t="str">
        <f>IF(Grades!DP26="","",(VLOOKUP(Grades!DP26,AEA,2,FALSE)))</f>
        <v/>
      </c>
      <c r="DQ26" s="9" t="str">
        <f>IF(Grades!DQ26="","",(VLOOKUP(Grades!DQ26,AEA,2,FALSE)))</f>
        <v/>
      </c>
      <c r="DR26" s="62" t="str">
        <f>IF(Grades!DR26="","",(VLOOKUP(Grades!DR26,AllDip?,2,FALSE)))</f>
        <v/>
      </c>
      <c r="DT26" s="1">
        <f t="shared" si="14"/>
        <v>0</v>
      </c>
      <c r="DU26" s="1">
        <f t="shared" si="0"/>
        <v>0</v>
      </c>
      <c r="DV26" s="1">
        <f t="shared" si="1"/>
        <v>0</v>
      </c>
      <c r="DW26" s="1">
        <f t="shared" si="2"/>
        <v>0</v>
      </c>
      <c r="DX26" s="1">
        <f t="shared" si="3"/>
        <v>0</v>
      </c>
      <c r="DY26" s="172">
        <f t="shared" si="4"/>
        <v>0</v>
      </c>
      <c r="DZ26" s="1">
        <f t="shared" si="5"/>
        <v>0</v>
      </c>
      <c r="EA26" s="1">
        <f t="shared" si="6"/>
        <v>0</v>
      </c>
      <c r="EB26" s="1">
        <f t="shared" si="7"/>
        <v>0</v>
      </c>
      <c r="EC26" s="1">
        <f t="shared" si="8"/>
        <v>0</v>
      </c>
      <c r="ED26" s="1">
        <f t="shared" si="9"/>
        <v>0</v>
      </c>
      <c r="EE26" s="1">
        <f t="shared" si="10"/>
        <v>0</v>
      </c>
      <c r="EF26" s="1">
        <f t="shared" si="11"/>
        <v>0</v>
      </c>
      <c r="EG26" s="1">
        <f t="shared" si="12"/>
        <v>0</v>
      </c>
      <c r="EH26" s="1">
        <f t="shared" si="15"/>
        <v>0</v>
      </c>
      <c r="EI26" s="1">
        <f t="shared" si="16"/>
        <v>0</v>
      </c>
      <c r="EJ26" s="1">
        <f t="shared" si="17"/>
        <v>0</v>
      </c>
      <c r="EK26" s="1">
        <f t="shared" si="22"/>
        <v>0</v>
      </c>
      <c r="EL26" s="1">
        <f t="shared" si="18"/>
        <v>0</v>
      </c>
      <c r="EM26" s="1" t="e">
        <f t="shared" si="19"/>
        <v>#DIV/0!</v>
      </c>
      <c r="EN26" s="1" t="e">
        <f t="shared" si="20"/>
        <v>#DIV/0!</v>
      </c>
      <c r="EO26" s="1" t="e">
        <f t="shared" si="21"/>
        <v>#DIV/0!</v>
      </c>
    </row>
    <row r="27" spans="1:145" ht="11.25" x14ac:dyDescent="0.2">
      <c r="A27" s="92"/>
      <c r="B27" s="92"/>
      <c r="C27" s="92"/>
      <c r="D27" s="92"/>
      <c r="E27" s="3" t="str">
        <f>IF(Grades!E27="","",(VLOOKUP(Grades!E27,ALevels,2,FALSE)))</f>
        <v/>
      </c>
      <c r="F27" s="3" t="str">
        <f>IF(Grades!F27="","",(VLOOKUP(Grades!F27,ALevels,2,FALSE)))</f>
        <v/>
      </c>
      <c r="G27" s="3" t="str">
        <f>IF(Grades!G27="","",(VLOOKUP(Grades!G27,ALevels,2,FALSE)))</f>
        <v/>
      </c>
      <c r="H27" s="3" t="str">
        <f>IF(Grades!H27="","",(VLOOKUP(Grades!H27,ALevels,2,FALSE)))</f>
        <v/>
      </c>
      <c r="I27" s="3" t="str">
        <f>IF(Grades!I27="","",(VLOOKUP(Grades!I27,ALevels,2,FALSE)))</f>
        <v/>
      </c>
      <c r="J27" s="3" t="str">
        <f>IF(Grades!J27="","",(VLOOKUP(Grades!J27,ALevels,2,FALSE)))</f>
        <v/>
      </c>
      <c r="K27" s="3" t="str">
        <f>IF(Grades!K27="","",(VLOOKUP(Grades!K27,ALevels,2,FALSE)))</f>
        <v/>
      </c>
      <c r="L27" s="3" t="str">
        <f>IF(Grades!L27="","",(VLOOKUP(Grades!L27,ALevels,2,FALSE)))</f>
        <v/>
      </c>
      <c r="M27" s="3" t="str">
        <f>IF(Grades!M27="","",(VLOOKUP(Grades!M27,ALevels,2,FALSE)))</f>
        <v/>
      </c>
      <c r="N27" s="3" t="str">
        <f>IF(Grades!N27="","",(VLOOKUP(Grades!N27,ALevels,2,FALSE)))</f>
        <v/>
      </c>
      <c r="O27" s="3" t="str">
        <f>IF(Grades!O27="","",(VLOOKUP(Grades!O27,ALevels,2,FALSE)))</f>
        <v/>
      </c>
      <c r="P27" s="3" t="str">
        <f>IF(Grades!P27="","",(VLOOKUP(Grades!P27,ALevels,2,FALSE)))</f>
        <v/>
      </c>
      <c r="Q27" s="3" t="str">
        <f>IF(Grades!Q27="","",(VLOOKUP(Grades!Q27,ALevels,2,FALSE)))</f>
        <v/>
      </c>
      <c r="R27" s="3" t="str">
        <f>IF(Grades!R27="","",(VLOOKUP(Grades!R27,ALevels,2,FALSE)))</f>
        <v/>
      </c>
      <c r="S27" s="3" t="str">
        <f>IF(Grades!S27="","",(VLOOKUP(Grades!S27,ALevels,2,FALSE)))</f>
        <v/>
      </c>
      <c r="T27" s="3" t="str">
        <f>IF(Grades!T27="","",(VLOOKUP(Grades!T27,ALevels,2,FALSE)))</f>
        <v/>
      </c>
      <c r="U27" s="3" t="str">
        <f>IF(Grades!U27="","",(VLOOKUP(Grades!U27,ALevels,2,FALSE)))</f>
        <v/>
      </c>
      <c r="V27" s="3" t="str">
        <f>IF(Grades!V27="","",(VLOOKUP(Grades!V27,ALevels,2,FALSE)))</f>
        <v/>
      </c>
      <c r="W27" s="3" t="str">
        <f>IF(Grades!W27="","",(VLOOKUP(Grades!W27,ALevels,2,FALSE)))</f>
        <v/>
      </c>
      <c r="X27" s="3" t="str">
        <f>IF(Grades!X27="","",(VLOOKUP(Grades!X27,ALevels,2,FALSE)))</f>
        <v/>
      </c>
      <c r="Y27" s="3" t="str">
        <f>IF(Grades!Y27="","",(VLOOKUP(Grades!Y27,ALevels,2,FALSE)))</f>
        <v/>
      </c>
      <c r="Z27" s="3" t="str">
        <f>IF(Grades!Z27="","",(VLOOKUP(Grades!Z27,ALevels,2,FALSE)))</f>
        <v/>
      </c>
      <c r="AA27" s="3" t="str">
        <f>IF(Grades!AA27="","",(VLOOKUP(Grades!AA27,ALevels,2,FALSE)))</f>
        <v/>
      </c>
      <c r="AB27" s="3" t="str">
        <f>IF(Grades!AB27="","",(VLOOKUP(Grades!AB27,ALevels,2,FALSE)))</f>
        <v/>
      </c>
      <c r="AC27" s="3" t="str">
        <f>IF(Grades!AC27="","",(VLOOKUP(Grades!AC27,ALevels,2,FALSE)))</f>
        <v/>
      </c>
      <c r="AD27" s="3" t="str">
        <f>IF(Grades!AD27="","",(VLOOKUP(Grades!AD27,ALevels,2,FALSE)))</f>
        <v/>
      </c>
      <c r="AE27" s="3" t="str">
        <f>IF(Grades!AE27="","",(VLOOKUP(Grades!AE27,ALevels,2,FALSE)))</f>
        <v/>
      </c>
      <c r="AF27" s="3" t="str">
        <f>IF(Grades!AF27="","",(VLOOKUP(Grades!AF27,ALevels,2,FALSE)))</f>
        <v/>
      </c>
      <c r="AG27" s="3" t="str">
        <f>IF(Grades!AG27="","",(VLOOKUP(Grades!AG27,ALevels,2,FALSE)))</f>
        <v/>
      </c>
      <c r="AH27" s="3" t="str">
        <f>IF(Grades!AH27="","",(VLOOKUP(Grades!AH27,ALevels,2,FALSE)))</f>
        <v/>
      </c>
      <c r="AI27" s="3" t="str">
        <f>IF(Grades!AI27="","",(VLOOKUP(Grades!AI27,ALevels,2,FALSE)))</f>
        <v/>
      </c>
      <c r="AJ27" s="3" t="str">
        <f>IF(Grades!AJ27="","",(VLOOKUP(Grades!AJ27,ALevels,2,FALSE)))</f>
        <v/>
      </c>
      <c r="AK27" s="3" t="str">
        <f>IF(Grades!AK27="","",(VLOOKUP(Grades!AK27,ALevels,2,FALSE)))</f>
        <v/>
      </c>
      <c r="AL27" s="3" t="str">
        <f>IF(Grades!AL27="","",(VLOOKUP(Grades!AL27,ALevels,2,FALSE)))</f>
        <v/>
      </c>
      <c r="AM27" s="3" t="str">
        <f>IF(Grades!AM27="","",(VLOOKUP(Grades!AM27,ALevels,2,FALSE)))</f>
        <v/>
      </c>
      <c r="AN27" s="3" t="str">
        <f>IF(Grades!AN27="","",(VLOOKUP(Grades!AN27,ALevels,2,FALSE)))</f>
        <v/>
      </c>
      <c r="AO27" s="3" t="str">
        <f>IF(Grades!AO27="","",(VLOOKUP(Grades!AO27,ALevels,2,FALSE)))</f>
        <v/>
      </c>
      <c r="AP27" s="3" t="str">
        <f>IF(Grades!AP27="","",(VLOOKUP(Grades!AP27,ALevels,2,FALSE)))</f>
        <v/>
      </c>
      <c r="AQ27" s="3" t="str">
        <f>IF(Grades!AQ27="","",(VLOOKUP(Grades!AQ27,ALevels,2,FALSE)))</f>
        <v/>
      </c>
      <c r="AR27" s="3" t="str">
        <f>IF(Grades!AR27="","",(VLOOKUP(Grades!AR27,ALevels,2,FALSE)))</f>
        <v/>
      </c>
      <c r="AS27" s="3" t="str">
        <f>IF(Grades!AS27="","",(VLOOKUP(Grades!AS27,ALevels,2,FALSE)))</f>
        <v/>
      </c>
      <c r="AT27" s="3" t="str">
        <f>IF(Grades!AT27="","",(VLOOKUP(Grades!AT27,ALevels,2,FALSE)))</f>
        <v/>
      </c>
      <c r="AU27" s="3" t="str">
        <f>IF(Grades!AU27="","",(VLOOKUP(Grades!AU27,ALevels,2,FALSE)))</f>
        <v/>
      </c>
      <c r="AV27" s="3" t="str">
        <f>IF(Grades!AV27="","",(VLOOKUP(Grades!AV27,ALevels,2,FALSE)))</f>
        <v/>
      </c>
      <c r="AW27" s="6" t="str">
        <f>IF(Grades!AW27="","",(VLOOKUP(Grades!AW27,ASLevels,2,FALSE)))</f>
        <v/>
      </c>
      <c r="AX27" s="6" t="str">
        <f>IF(Grades!AX27="","",(VLOOKUP(Grades!AX27,ASLevels,2,FALSE)))</f>
        <v/>
      </c>
      <c r="AY27" s="6" t="str">
        <f>IF(Grades!AY27="","",(VLOOKUP(Grades!AY27,ASLevels,2,FALSE)))</f>
        <v/>
      </c>
      <c r="AZ27" s="6" t="str">
        <f>IF(Grades!AZ27="","",(VLOOKUP(Grades!AZ27,ASLevels,2,FALSE)))</f>
        <v/>
      </c>
      <c r="BA27" s="6" t="str">
        <f>IF(Grades!BA27="","",(VLOOKUP(Grades!BA27,ASLevels,2,FALSE)))</f>
        <v/>
      </c>
      <c r="BB27" s="6" t="str">
        <f>IF(Grades!BB27="","",(VLOOKUP(Grades!BB27,ASLevels,2,FALSE)))</f>
        <v/>
      </c>
      <c r="BC27" s="6" t="str">
        <f>IF(Grades!BC27="","",(VLOOKUP(Grades!BC27,ASLevels,2,FALSE)))</f>
        <v/>
      </c>
      <c r="BD27" s="6" t="str">
        <f>IF(Grades!BD27="","",(VLOOKUP(Grades!BD27,ASLevels,2,FALSE)))</f>
        <v/>
      </c>
      <c r="BE27" s="6" t="str">
        <f>IF(Grades!BE27="","",(VLOOKUP(Grades!BE27,ASLevels,2,FALSE)))</f>
        <v/>
      </c>
      <c r="BF27" s="6" t="str">
        <f>IF(Grades!BF27="","",(VLOOKUP(Grades!BF27,ASLevels,2,FALSE)))</f>
        <v/>
      </c>
      <c r="BG27" s="6" t="str">
        <f>IF(Grades!BG27="","",(VLOOKUP(Grades!BG27,ASLevels,2,FALSE)))</f>
        <v/>
      </c>
      <c r="BH27" s="6" t="str">
        <f>IF(Grades!BH27="","",(VLOOKUP(Grades!BH27,ASLevels,2,FALSE)))</f>
        <v/>
      </c>
      <c r="BI27" s="6" t="str">
        <f>IF(Grades!BI27="","",(VLOOKUP(Grades!BI27,ASLevels,2,FALSE)))</f>
        <v/>
      </c>
      <c r="BJ27" s="6" t="str">
        <f>IF(Grades!BJ27="","",(VLOOKUP(Grades!BJ27,ASLevels,2,FALSE)))</f>
        <v/>
      </c>
      <c r="BK27" s="6" t="str">
        <f>IF(Grades!BK27="","",(VLOOKUP(Grades!BK27,ASLevels,2,FALSE)))</f>
        <v/>
      </c>
      <c r="BL27" s="6" t="str">
        <f>IF(Grades!BL27="","",(VLOOKUP(Grades!BL27,ASLevels,2,FALSE)))</f>
        <v/>
      </c>
      <c r="BM27" s="6" t="str">
        <f>IF(Grades!BM27="","",(VLOOKUP(Grades!BM27,ASLevels,2,FALSE)))</f>
        <v/>
      </c>
      <c r="BN27" s="6" t="str">
        <f>IF(Grades!BN27="","",(VLOOKUP(Grades!BN27,ASLevels,2,FALSE)))</f>
        <v/>
      </c>
      <c r="BO27" s="6" t="str">
        <f>IF(Grades!BO27="","",(VLOOKUP(Grades!BO27,ASLevels,2,FALSE)))</f>
        <v/>
      </c>
      <c r="BP27" s="6" t="str">
        <f>IF(Grades!BP27="","",(VLOOKUP(Grades!BP27,ASLevels,2,FALSE)))</f>
        <v/>
      </c>
      <c r="BQ27" s="6" t="str">
        <f>IF(Grades!BQ27="","",(VLOOKUP(Grades!BQ27,ASLevels,2,FALSE)))</f>
        <v/>
      </c>
      <c r="BR27" s="6" t="str">
        <f>IF(Grades!BR27="","",(VLOOKUP(Grades!BR27,ASLevels,2,FALSE)))</f>
        <v/>
      </c>
      <c r="BS27" s="6" t="str">
        <f>IF(Grades!BS27="","",(VLOOKUP(Grades!BS27,ASLevels,2,FALSE)))</f>
        <v/>
      </c>
      <c r="BT27" s="6" t="str">
        <f>IF(Grades!BT27="","",(VLOOKUP(Grades!BT27,ASLevels,2,FALSE)))</f>
        <v/>
      </c>
      <c r="BU27" s="6" t="str">
        <f>IF(Grades!BU27="","",(VLOOKUP(Grades!BU27,ASLevels,2,FALSE)))</f>
        <v/>
      </c>
      <c r="BV27" s="6" t="str">
        <f>IF(Grades!BV27="","",(VLOOKUP(Grades!BV27,ASLevels,2,FALSE)))</f>
        <v/>
      </c>
      <c r="BW27" s="6" t="str">
        <f>IF(Grades!BW27="","",(VLOOKUP(Grades!BW27,ASLevels,2,FALSE)))</f>
        <v/>
      </c>
      <c r="BX27" s="6" t="str">
        <f>IF(Grades!BX27="","",(VLOOKUP(Grades!BX27,ASLevels,2,FALSE)))</f>
        <v/>
      </c>
      <c r="BY27" s="6" t="str">
        <f>IF(Grades!BY27="","",(VLOOKUP(Grades!BY27,ASLevels,2,FALSE)))</f>
        <v/>
      </c>
      <c r="BZ27" s="6" t="str">
        <f>IF(Grades!BZ27="","",(VLOOKUP(Grades!BZ27,ASLevels,2,FALSE)))</f>
        <v/>
      </c>
      <c r="CA27" s="6" t="str">
        <f>IF(Grades!CA27="","",(VLOOKUP(Grades!CA27,ASLevels,2,FALSE)))</f>
        <v/>
      </c>
      <c r="CB27" s="6" t="str">
        <f>IF(Grades!CB27="","",(VLOOKUP(Grades!CB27,ASLevels,2,FALSE)))</f>
        <v/>
      </c>
      <c r="CC27" s="6" t="str">
        <f>IF(Grades!CC27="","",(VLOOKUP(Grades!CC27,ASLevels,2,FALSE)))</f>
        <v/>
      </c>
      <c r="CD27" s="6" t="str">
        <f>IF(Grades!CD27="","",(VLOOKUP(Grades!CD27,ASLevels,2,FALSE)))</f>
        <v/>
      </c>
      <c r="CE27" s="6" t="str">
        <f>IF(Grades!CE27="","",(VLOOKUP(Grades!CE27,ASLevels,2,FALSE)))</f>
        <v/>
      </c>
      <c r="CF27" s="6" t="str">
        <f>IF(Grades!CF27="","",(VLOOKUP(Grades!CF27,ASLevels,2,FALSE)))</f>
        <v/>
      </c>
      <c r="CG27" s="6" t="str">
        <f>IF(Grades!CG27="","",(VLOOKUP(Grades!CG27,ASLevels,2,FALSE)))</f>
        <v/>
      </c>
      <c r="CH27" s="6" t="str">
        <f>IF(Grades!CH27="","",(VLOOKUP(Grades!CH27,ASLevels,2,FALSE)))</f>
        <v/>
      </c>
      <c r="CI27" s="6" t="str">
        <f>IF(Grades!CI27="","",(VLOOKUP(Grades!CI27,ASLevels,2,FALSE)))</f>
        <v/>
      </c>
      <c r="CJ27" s="6" t="str">
        <f>IF(Grades!CJ27="","",(VLOOKUP(Grades!CJ27,ASLevels,2,FALSE)))</f>
        <v/>
      </c>
      <c r="CK27" s="6" t="str">
        <f>IF(Grades!CK27="","",(VLOOKUP(Grades!CK27,ASLevels,2,FALSE)))</f>
        <v/>
      </c>
      <c r="CL27" s="6" t="str">
        <f>IF(Grades!CL27="","",(VLOOKUP(Grades!CL27,ASLevels,2,FALSE)))</f>
        <v/>
      </c>
      <c r="CM27" s="6" t="str">
        <f>IF(Grades!CM27="","",(VLOOKUP(Grades!CM27,ASLevels,2,FALSE)))</f>
        <v/>
      </c>
      <c r="CN27" s="6" t="str">
        <f>IF(Grades!CN27="","",(VLOOKUP(Grades!CN27,ASLevels,2,FALSE)))</f>
        <v/>
      </c>
      <c r="CO27" s="39" t="str">
        <f>IF(Grades!CO27="","",(VLOOKUP(Grades!CO27,EP,2,FALSE)))</f>
        <v/>
      </c>
      <c r="CP27" s="9" t="str">
        <f>IF(Grades!CP27="","",(VLOOKUP(Grades!CP27,KeySkills,2,FALSE)))</f>
        <v/>
      </c>
      <c r="CQ27" s="9" t="str">
        <f>IF(Grades!CQ27="","",(VLOOKUP(Grades!CQ27,KeySkills,2,FALSE)))</f>
        <v/>
      </c>
      <c r="CR27" s="9" t="str">
        <f>IF(Grades!CR27="","",(VLOOKUP(Grades!CR27,KeySkills,2,FALSE)))</f>
        <v/>
      </c>
      <c r="CS27" s="13" t="str">
        <f>IF(Grades!CS27="","",(VLOOKUP(Grades!CS27,BTECOCRNatCert,2,FALSE)))</f>
        <v/>
      </c>
      <c r="CT27" s="13" t="str">
        <f>IF(Grades!CT27="","",(VLOOKUP(Grades!CT27,BTECOCRNatCert,2,FALSE)))</f>
        <v/>
      </c>
      <c r="CU27" s="13" t="str">
        <f>IF(Grades!CU27="","",(VLOOKUP(Grades!CU27,BTECOCRNatCert,2,FALSE)))</f>
        <v/>
      </c>
      <c r="CV27" s="13" t="str">
        <f>IF(Grades!CV27="","",(VLOOKUP(Grades!CV27,BTECOCRNatCert,2,FALSE)))</f>
        <v/>
      </c>
      <c r="CW27" s="13" t="str">
        <f>IF(Grades!CW27="","",(VLOOKUP(Grades!CW27,BTECOCRNatCert,2,FALSE)))</f>
        <v/>
      </c>
      <c r="CX27" s="13" t="str">
        <f>IF(Grades!CX27="","",(VLOOKUP(Grades!CX27,BTECOCRNatCert,2,FALSE)))</f>
        <v/>
      </c>
      <c r="CY27" s="13" t="str">
        <f>IF(Grades!CY27="","",(VLOOKUP(Grades!CY27,BTECOCRNatCert,2,FALSE)))</f>
        <v/>
      </c>
      <c r="CZ27" s="15" t="str">
        <f>IF(Grades!CZ27="","",(VLOOKUP(Grades!CZ27,BTECNatDip,2,FALSE)))</f>
        <v/>
      </c>
      <c r="DA27" s="15" t="str">
        <f>IF(Grades!DA27="","",(VLOOKUP(Grades!DA27,BTECNatDip,2,FALSE)))</f>
        <v/>
      </c>
      <c r="DB27" s="15" t="str">
        <f>IF(Grades!DB27="","",(VLOOKUP(Grades!DB27,BTECNatDip,2,FALSE)))</f>
        <v/>
      </c>
      <c r="DC27" s="21" t="str">
        <f>IF(Grades!DC27="","",(VLOOKUP(Grades!DC27,OCRNatDip,2,FALSE)))</f>
        <v/>
      </c>
      <c r="DD27" s="21" t="str">
        <f>IF(Grades!DD27="","",(VLOOKUP(Grades!DD27,OCRNatDip,2,FALSE)))</f>
        <v/>
      </c>
      <c r="DE27" s="21" t="str">
        <f>IF(Grades!DE27="","",(VLOOKUP(Grades!DE27,OCRNatDip,2,FALSE)))</f>
        <v/>
      </c>
      <c r="DF27" s="37" t="str">
        <f>IF(Grades!DF27="","",(VLOOKUP(Grades!DF27,BTECExtDip,2,FALSE)))</f>
        <v/>
      </c>
      <c r="DG27" s="37" t="str">
        <f>IF(Grades!DG27="","",(VLOOKUP(Grades!DG27,BTECExtDip,2,FALSE)))</f>
        <v/>
      </c>
      <c r="DH27" s="37" t="str">
        <f>IF(Grades!DH27="","",(VLOOKUP(Grades!DH27,BTECExtDip,2,FALSE)))</f>
        <v/>
      </c>
      <c r="DI27" s="21" t="str">
        <f>IF(Grades!DI27="","",(VLOOKUP(Grades!DI27,OCRExtDip,2,FALSE)))</f>
        <v/>
      </c>
      <c r="DJ27" s="21" t="str">
        <f>IF(Grades!DJ27="","",(VLOOKUP(Grades!DJ27,OCRExtDip,2,FALSE)))</f>
        <v/>
      </c>
      <c r="DK27" s="21" t="str">
        <f>IF(Grades!DK27="","",(VLOOKUP(Grades!DK27,OCRExtDip,2,FALSE)))</f>
        <v/>
      </c>
      <c r="DL27" s="17" t="str">
        <f>IF(Grades!DL27="","",(VLOOKUP(Grades!DL27,PL,2,FALSE)))</f>
        <v/>
      </c>
      <c r="DM27" s="38" t="str">
        <f>IF(Grades!DM27="","",(VLOOKUP(Grades!DM27,FSM,2,FALSE)))</f>
        <v/>
      </c>
      <c r="DN27" s="38" t="str">
        <f>IF(Grades!DN27="","",(VLOOKUP(Grades!DN27,FSM,2,FALSE)))</f>
        <v/>
      </c>
      <c r="DO27" s="9" t="str">
        <f>IF(Grades!DO27="","",(VLOOKUP(Grades!DO27,AEA,2,FALSE)))</f>
        <v/>
      </c>
      <c r="DP27" s="9" t="str">
        <f>IF(Grades!DP27="","",(VLOOKUP(Grades!DP27,AEA,2,FALSE)))</f>
        <v/>
      </c>
      <c r="DQ27" s="9" t="str">
        <f>IF(Grades!DQ27="","",(VLOOKUP(Grades!DQ27,AEA,2,FALSE)))</f>
        <v/>
      </c>
      <c r="DR27" s="62" t="str">
        <f>IF(Grades!DR27="","",(VLOOKUP(Grades!DR27,AllDip?,2,FALSE)))</f>
        <v/>
      </c>
      <c r="DT27" s="1">
        <f t="shared" si="14"/>
        <v>0</v>
      </c>
      <c r="DU27" s="1">
        <f t="shared" si="0"/>
        <v>0</v>
      </c>
      <c r="DV27" s="1">
        <f t="shared" si="1"/>
        <v>0</v>
      </c>
      <c r="DW27" s="1">
        <f t="shared" si="2"/>
        <v>0</v>
      </c>
      <c r="DX27" s="1">
        <f t="shared" si="3"/>
        <v>0</v>
      </c>
      <c r="DY27" s="172">
        <f t="shared" si="4"/>
        <v>0</v>
      </c>
      <c r="DZ27" s="1">
        <f t="shared" si="5"/>
        <v>0</v>
      </c>
      <c r="EA27" s="1">
        <f t="shared" si="6"/>
        <v>0</v>
      </c>
      <c r="EB27" s="1">
        <f t="shared" si="7"/>
        <v>0</v>
      </c>
      <c r="EC27" s="1">
        <f t="shared" si="8"/>
        <v>0</v>
      </c>
      <c r="ED27" s="1">
        <f t="shared" si="9"/>
        <v>0</v>
      </c>
      <c r="EE27" s="1">
        <f t="shared" si="10"/>
        <v>0</v>
      </c>
      <c r="EF27" s="1">
        <f t="shared" si="11"/>
        <v>0</v>
      </c>
      <c r="EG27" s="1">
        <f t="shared" si="12"/>
        <v>0</v>
      </c>
      <c r="EH27" s="1">
        <f t="shared" si="15"/>
        <v>0</v>
      </c>
      <c r="EI27" s="1">
        <f t="shared" si="16"/>
        <v>0</v>
      </c>
      <c r="EJ27" s="1">
        <f t="shared" si="17"/>
        <v>0</v>
      </c>
      <c r="EK27" s="1">
        <f t="shared" si="22"/>
        <v>0</v>
      </c>
      <c r="EL27" s="1">
        <f t="shared" si="18"/>
        <v>0</v>
      </c>
      <c r="EM27" s="1" t="e">
        <f t="shared" si="19"/>
        <v>#DIV/0!</v>
      </c>
      <c r="EN27" s="1" t="e">
        <f t="shared" si="20"/>
        <v>#DIV/0!</v>
      </c>
      <c r="EO27" s="1" t="e">
        <f t="shared" si="21"/>
        <v>#DIV/0!</v>
      </c>
    </row>
    <row r="28" spans="1:145" ht="11.25" x14ac:dyDescent="0.2">
      <c r="A28" s="92"/>
      <c r="B28" s="92"/>
      <c r="C28" s="92"/>
      <c r="D28" s="92"/>
      <c r="E28" s="3" t="str">
        <f>IF(Grades!E28="","",(VLOOKUP(Grades!E28,ALevels,2,FALSE)))</f>
        <v/>
      </c>
      <c r="F28" s="3" t="str">
        <f>IF(Grades!F28="","",(VLOOKUP(Grades!F28,ALevels,2,FALSE)))</f>
        <v/>
      </c>
      <c r="G28" s="3" t="str">
        <f>IF(Grades!G28="","",(VLOOKUP(Grades!G28,ALevels,2,FALSE)))</f>
        <v/>
      </c>
      <c r="H28" s="3" t="str">
        <f>IF(Grades!H28="","",(VLOOKUP(Grades!H28,ALevels,2,FALSE)))</f>
        <v/>
      </c>
      <c r="I28" s="3" t="str">
        <f>IF(Grades!I28="","",(VLOOKUP(Grades!I28,ALevels,2,FALSE)))</f>
        <v/>
      </c>
      <c r="J28" s="3" t="str">
        <f>IF(Grades!J28="","",(VLOOKUP(Grades!J28,ALevels,2,FALSE)))</f>
        <v/>
      </c>
      <c r="K28" s="3" t="str">
        <f>IF(Grades!K28="","",(VLOOKUP(Grades!K28,ALevels,2,FALSE)))</f>
        <v/>
      </c>
      <c r="L28" s="3" t="str">
        <f>IF(Grades!L28="","",(VLOOKUP(Grades!L28,ALevels,2,FALSE)))</f>
        <v/>
      </c>
      <c r="M28" s="3" t="str">
        <f>IF(Grades!M28="","",(VLOOKUP(Grades!M28,ALevels,2,FALSE)))</f>
        <v/>
      </c>
      <c r="N28" s="3" t="str">
        <f>IF(Grades!N28="","",(VLOOKUP(Grades!N28,ALevels,2,FALSE)))</f>
        <v/>
      </c>
      <c r="O28" s="3" t="str">
        <f>IF(Grades!O28="","",(VLOOKUP(Grades!O28,ALevels,2,FALSE)))</f>
        <v/>
      </c>
      <c r="P28" s="3" t="str">
        <f>IF(Grades!P28="","",(VLOOKUP(Grades!P28,ALevels,2,FALSE)))</f>
        <v/>
      </c>
      <c r="Q28" s="3" t="str">
        <f>IF(Grades!Q28="","",(VLOOKUP(Grades!Q28,ALevels,2,FALSE)))</f>
        <v/>
      </c>
      <c r="R28" s="3" t="str">
        <f>IF(Grades!R28="","",(VLOOKUP(Grades!R28,ALevels,2,FALSE)))</f>
        <v/>
      </c>
      <c r="S28" s="3" t="str">
        <f>IF(Grades!S28="","",(VLOOKUP(Grades!S28,ALevels,2,FALSE)))</f>
        <v/>
      </c>
      <c r="T28" s="3" t="str">
        <f>IF(Grades!T28="","",(VLOOKUP(Grades!T28,ALevels,2,FALSE)))</f>
        <v/>
      </c>
      <c r="U28" s="3" t="str">
        <f>IF(Grades!U28="","",(VLOOKUP(Grades!U28,ALevels,2,FALSE)))</f>
        <v/>
      </c>
      <c r="V28" s="3" t="str">
        <f>IF(Grades!V28="","",(VLOOKUP(Grades!V28,ALevels,2,FALSE)))</f>
        <v/>
      </c>
      <c r="W28" s="3" t="str">
        <f>IF(Grades!W28="","",(VLOOKUP(Grades!W28,ALevels,2,FALSE)))</f>
        <v/>
      </c>
      <c r="X28" s="3" t="str">
        <f>IF(Grades!X28="","",(VLOOKUP(Grades!X28,ALevels,2,FALSE)))</f>
        <v/>
      </c>
      <c r="Y28" s="3" t="str">
        <f>IF(Grades!Y28="","",(VLOOKUP(Grades!Y28,ALevels,2,FALSE)))</f>
        <v/>
      </c>
      <c r="Z28" s="3" t="str">
        <f>IF(Grades!Z28="","",(VLOOKUP(Grades!Z28,ALevels,2,FALSE)))</f>
        <v/>
      </c>
      <c r="AA28" s="3" t="str">
        <f>IF(Grades!AA28="","",(VLOOKUP(Grades!AA28,ALevels,2,FALSE)))</f>
        <v/>
      </c>
      <c r="AB28" s="3" t="str">
        <f>IF(Grades!AB28="","",(VLOOKUP(Grades!AB28,ALevels,2,FALSE)))</f>
        <v/>
      </c>
      <c r="AC28" s="3" t="str">
        <f>IF(Grades!AC28="","",(VLOOKUP(Grades!AC28,ALevels,2,FALSE)))</f>
        <v/>
      </c>
      <c r="AD28" s="3" t="str">
        <f>IF(Grades!AD28="","",(VLOOKUP(Grades!AD28,ALevels,2,FALSE)))</f>
        <v/>
      </c>
      <c r="AE28" s="3" t="str">
        <f>IF(Grades!AE28="","",(VLOOKUP(Grades!AE28,ALevels,2,FALSE)))</f>
        <v/>
      </c>
      <c r="AF28" s="3" t="str">
        <f>IF(Grades!AF28="","",(VLOOKUP(Grades!AF28,ALevels,2,FALSE)))</f>
        <v/>
      </c>
      <c r="AG28" s="3" t="str">
        <f>IF(Grades!AG28="","",(VLOOKUP(Grades!AG28,ALevels,2,FALSE)))</f>
        <v/>
      </c>
      <c r="AH28" s="3" t="str">
        <f>IF(Grades!AH28="","",(VLOOKUP(Grades!AH28,ALevels,2,FALSE)))</f>
        <v/>
      </c>
      <c r="AI28" s="3" t="str">
        <f>IF(Grades!AI28="","",(VLOOKUP(Grades!AI28,ALevels,2,FALSE)))</f>
        <v/>
      </c>
      <c r="AJ28" s="3" t="str">
        <f>IF(Grades!AJ28="","",(VLOOKUP(Grades!AJ28,ALevels,2,FALSE)))</f>
        <v/>
      </c>
      <c r="AK28" s="3" t="str">
        <f>IF(Grades!AK28="","",(VLOOKUP(Grades!AK28,ALevels,2,FALSE)))</f>
        <v/>
      </c>
      <c r="AL28" s="3" t="str">
        <f>IF(Grades!AL28="","",(VLOOKUP(Grades!AL28,ALevels,2,FALSE)))</f>
        <v/>
      </c>
      <c r="AM28" s="3" t="str">
        <f>IF(Grades!AM28="","",(VLOOKUP(Grades!AM28,ALevels,2,FALSE)))</f>
        <v/>
      </c>
      <c r="AN28" s="3" t="str">
        <f>IF(Grades!AN28="","",(VLOOKUP(Grades!AN28,ALevels,2,FALSE)))</f>
        <v/>
      </c>
      <c r="AO28" s="3" t="str">
        <f>IF(Grades!AO28="","",(VLOOKUP(Grades!AO28,ALevels,2,FALSE)))</f>
        <v/>
      </c>
      <c r="AP28" s="3" t="str">
        <f>IF(Grades!AP28="","",(VLOOKUP(Grades!AP28,ALevels,2,FALSE)))</f>
        <v/>
      </c>
      <c r="AQ28" s="3" t="str">
        <f>IF(Grades!AQ28="","",(VLOOKUP(Grades!AQ28,ALevels,2,FALSE)))</f>
        <v/>
      </c>
      <c r="AR28" s="3" t="str">
        <f>IF(Grades!AR28="","",(VLOOKUP(Grades!AR28,ALevels,2,FALSE)))</f>
        <v/>
      </c>
      <c r="AS28" s="3" t="str">
        <f>IF(Grades!AS28="","",(VLOOKUP(Grades!AS28,ALevels,2,FALSE)))</f>
        <v/>
      </c>
      <c r="AT28" s="3" t="str">
        <f>IF(Grades!AT28="","",(VLOOKUP(Grades!AT28,ALevels,2,FALSE)))</f>
        <v/>
      </c>
      <c r="AU28" s="3" t="str">
        <f>IF(Grades!AU28="","",(VLOOKUP(Grades!AU28,ALevels,2,FALSE)))</f>
        <v/>
      </c>
      <c r="AV28" s="3" t="str">
        <f>IF(Grades!AV28="","",(VLOOKUP(Grades!AV28,ALevels,2,FALSE)))</f>
        <v/>
      </c>
      <c r="AW28" s="6" t="str">
        <f>IF(Grades!AW28="","",(VLOOKUP(Grades!AW28,ASLevels,2,FALSE)))</f>
        <v/>
      </c>
      <c r="AX28" s="6" t="str">
        <f>IF(Grades!AX28="","",(VLOOKUP(Grades!AX28,ASLevels,2,FALSE)))</f>
        <v/>
      </c>
      <c r="AY28" s="6" t="str">
        <f>IF(Grades!AY28="","",(VLOOKUP(Grades!AY28,ASLevels,2,FALSE)))</f>
        <v/>
      </c>
      <c r="AZ28" s="6" t="str">
        <f>IF(Grades!AZ28="","",(VLOOKUP(Grades!AZ28,ASLevels,2,FALSE)))</f>
        <v/>
      </c>
      <c r="BA28" s="6" t="str">
        <f>IF(Grades!BA28="","",(VLOOKUP(Grades!BA28,ASLevels,2,FALSE)))</f>
        <v/>
      </c>
      <c r="BB28" s="6" t="str">
        <f>IF(Grades!BB28="","",(VLOOKUP(Grades!BB28,ASLevels,2,FALSE)))</f>
        <v/>
      </c>
      <c r="BC28" s="6" t="str">
        <f>IF(Grades!BC28="","",(VLOOKUP(Grades!BC28,ASLevels,2,FALSE)))</f>
        <v/>
      </c>
      <c r="BD28" s="6" t="str">
        <f>IF(Grades!BD28="","",(VLOOKUP(Grades!BD28,ASLevels,2,FALSE)))</f>
        <v/>
      </c>
      <c r="BE28" s="6" t="str">
        <f>IF(Grades!BE28="","",(VLOOKUP(Grades!BE28,ASLevels,2,FALSE)))</f>
        <v/>
      </c>
      <c r="BF28" s="6" t="str">
        <f>IF(Grades!BF28="","",(VLOOKUP(Grades!BF28,ASLevels,2,FALSE)))</f>
        <v/>
      </c>
      <c r="BG28" s="6" t="str">
        <f>IF(Grades!BG28="","",(VLOOKUP(Grades!BG28,ASLevels,2,FALSE)))</f>
        <v/>
      </c>
      <c r="BH28" s="6" t="str">
        <f>IF(Grades!BH28="","",(VLOOKUP(Grades!BH28,ASLevels,2,FALSE)))</f>
        <v/>
      </c>
      <c r="BI28" s="6" t="str">
        <f>IF(Grades!BI28="","",(VLOOKUP(Grades!BI28,ASLevels,2,FALSE)))</f>
        <v/>
      </c>
      <c r="BJ28" s="6" t="str">
        <f>IF(Grades!BJ28="","",(VLOOKUP(Grades!BJ28,ASLevels,2,FALSE)))</f>
        <v/>
      </c>
      <c r="BK28" s="6" t="str">
        <f>IF(Grades!BK28="","",(VLOOKUP(Grades!BK28,ASLevels,2,FALSE)))</f>
        <v/>
      </c>
      <c r="BL28" s="6" t="str">
        <f>IF(Grades!BL28="","",(VLOOKUP(Grades!BL28,ASLevels,2,FALSE)))</f>
        <v/>
      </c>
      <c r="BM28" s="6" t="str">
        <f>IF(Grades!BM28="","",(VLOOKUP(Grades!BM28,ASLevels,2,FALSE)))</f>
        <v/>
      </c>
      <c r="BN28" s="6" t="str">
        <f>IF(Grades!BN28="","",(VLOOKUP(Grades!BN28,ASLevels,2,FALSE)))</f>
        <v/>
      </c>
      <c r="BO28" s="6" t="str">
        <f>IF(Grades!BO28="","",(VLOOKUP(Grades!BO28,ASLevels,2,FALSE)))</f>
        <v/>
      </c>
      <c r="BP28" s="6" t="str">
        <f>IF(Grades!BP28="","",(VLOOKUP(Grades!BP28,ASLevels,2,FALSE)))</f>
        <v/>
      </c>
      <c r="BQ28" s="6" t="str">
        <f>IF(Grades!BQ28="","",(VLOOKUP(Grades!BQ28,ASLevels,2,FALSE)))</f>
        <v/>
      </c>
      <c r="BR28" s="6" t="str">
        <f>IF(Grades!BR28="","",(VLOOKUP(Grades!BR28,ASLevels,2,FALSE)))</f>
        <v/>
      </c>
      <c r="BS28" s="6" t="str">
        <f>IF(Grades!BS28="","",(VLOOKUP(Grades!BS28,ASLevels,2,FALSE)))</f>
        <v/>
      </c>
      <c r="BT28" s="6" t="str">
        <f>IF(Grades!BT28="","",(VLOOKUP(Grades!BT28,ASLevels,2,FALSE)))</f>
        <v/>
      </c>
      <c r="BU28" s="6" t="str">
        <f>IF(Grades!BU28="","",(VLOOKUP(Grades!BU28,ASLevels,2,FALSE)))</f>
        <v/>
      </c>
      <c r="BV28" s="6" t="str">
        <f>IF(Grades!BV28="","",(VLOOKUP(Grades!BV28,ASLevels,2,FALSE)))</f>
        <v/>
      </c>
      <c r="BW28" s="6" t="str">
        <f>IF(Grades!BW28="","",(VLOOKUP(Grades!BW28,ASLevels,2,FALSE)))</f>
        <v/>
      </c>
      <c r="BX28" s="6" t="str">
        <f>IF(Grades!BX28="","",(VLOOKUP(Grades!BX28,ASLevels,2,FALSE)))</f>
        <v/>
      </c>
      <c r="BY28" s="6" t="str">
        <f>IF(Grades!BY28="","",(VLOOKUP(Grades!BY28,ASLevels,2,FALSE)))</f>
        <v/>
      </c>
      <c r="BZ28" s="6" t="str">
        <f>IF(Grades!BZ28="","",(VLOOKUP(Grades!BZ28,ASLevels,2,FALSE)))</f>
        <v/>
      </c>
      <c r="CA28" s="6" t="str">
        <f>IF(Grades!CA28="","",(VLOOKUP(Grades!CA28,ASLevels,2,FALSE)))</f>
        <v/>
      </c>
      <c r="CB28" s="6" t="str">
        <f>IF(Grades!CB28="","",(VLOOKUP(Grades!CB28,ASLevels,2,FALSE)))</f>
        <v/>
      </c>
      <c r="CC28" s="6" t="str">
        <f>IF(Grades!CC28="","",(VLOOKUP(Grades!CC28,ASLevels,2,FALSE)))</f>
        <v/>
      </c>
      <c r="CD28" s="6" t="str">
        <f>IF(Grades!CD28="","",(VLOOKUP(Grades!CD28,ASLevels,2,FALSE)))</f>
        <v/>
      </c>
      <c r="CE28" s="6" t="str">
        <f>IF(Grades!CE28="","",(VLOOKUP(Grades!CE28,ASLevels,2,FALSE)))</f>
        <v/>
      </c>
      <c r="CF28" s="6" t="str">
        <f>IF(Grades!CF28="","",(VLOOKUP(Grades!CF28,ASLevels,2,FALSE)))</f>
        <v/>
      </c>
      <c r="CG28" s="6" t="str">
        <f>IF(Grades!CG28="","",(VLOOKUP(Grades!CG28,ASLevels,2,FALSE)))</f>
        <v/>
      </c>
      <c r="CH28" s="6" t="str">
        <f>IF(Grades!CH28="","",(VLOOKUP(Grades!CH28,ASLevels,2,FALSE)))</f>
        <v/>
      </c>
      <c r="CI28" s="6" t="str">
        <f>IF(Grades!CI28="","",(VLOOKUP(Grades!CI28,ASLevels,2,FALSE)))</f>
        <v/>
      </c>
      <c r="CJ28" s="6" t="str">
        <f>IF(Grades!CJ28="","",(VLOOKUP(Grades!CJ28,ASLevels,2,FALSE)))</f>
        <v/>
      </c>
      <c r="CK28" s="6" t="str">
        <f>IF(Grades!CK28="","",(VLOOKUP(Grades!CK28,ASLevels,2,FALSE)))</f>
        <v/>
      </c>
      <c r="CL28" s="6" t="str">
        <f>IF(Grades!CL28="","",(VLOOKUP(Grades!CL28,ASLevels,2,FALSE)))</f>
        <v/>
      </c>
      <c r="CM28" s="6" t="str">
        <f>IF(Grades!CM28="","",(VLOOKUP(Grades!CM28,ASLevels,2,FALSE)))</f>
        <v/>
      </c>
      <c r="CN28" s="6" t="str">
        <f>IF(Grades!CN28="","",(VLOOKUP(Grades!CN28,ASLevels,2,FALSE)))</f>
        <v/>
      </c>
      <c r="CO28" s="39" t="str">
        <f>IF(Grades!CO28="","",(VLOOKUP(Grades!CO28,EP,2,FALSE)))</f>
        <v/>
      </c>
      <c r="CP28" s="9" t="str">
        <f>IF(Grades!CP28="","",(VLOOKUP(Grades!CP28,KeySkills,2,FALSE)))</f>
        <v/>
      </c>
      <c r="CQ28" s="9" t="str">
        <f>IF(Grades!CQ28="","",(VLOOKUP(Grades!CQ28,KeySkills,2,FALSE)))</f>
        <v/>
      </c>
      <c r="CR28" s="9" t="str">
        <f>IF(Grades!CR28="","",(VLOOKUP(Grades!CR28,KeySkills,2,FALSE)))</f>
        <v/>
      </c>
      <c r="CS28" s="13" t="str">
        <f>IF(Grades!CS28="","",(VLOOKUP(Grades!CS28,BTECOCRNatCert,2,FALSE)))</f>
        <v/>
      </c>
      <c r="CT28" s="13" t="str">
        <f>IF(Grades!CT28="","",(VLOOKUP(Grades!CT28,BTECOCRNatCert,2,FALSE)))</f>
        <v/>
      </c>
      <c r="CU28" s="13" t="str">
        <f>IF(Grades!CU28="","",(VLOOKUP(Grades!CU28,BTECOCRNatCert,2,FALSE)))</f>
        <v/>
      </c>
      <c r="CV28" s="13" t="str">
        <f>IF(Grades!CV28="","",(VLOOKUP(Grades!CV28,BTECOCRNatCert,2,FALSE)))</f>
        <v/>
      </c>
      <c r="CW28" s="13" t="str">
        <f>IF(Grades!CW28="","",(VLOOKUP(Grades!CW28,BTECOCRNatCert,2,FALSE)))</f>
        <v/>
      </c>
      <c r="CX28" s="13" t="str">
        <f>IF(Grades!CX28="","",(VLOOKUP(Grades!CX28,BTECOCRNatCert,2,FALSE)))</f>
        <v/>
      </c>
      <c r="CY28" s="13" t="str">
        <f>IF(Grades!CY28="","",(VLOOKUP(Grades!CY28,BTECOCRNatCert,2,FALSE)))</f>
        <v/>
      </c>
      <c r="CZ28" s="15" t="str">
        <f>IF(Grades!CZ28="","",(VLOOKUP(Grades!CZ28,BTECNatDip,2,FALSE)))</f>
        <v/>
      </c>
      <c r="DA28" s="15" t="str">
        <f>IF(Grades!DA28="","",(VLOOKUP(Grades!DA28,BTECNatDip,2,FALSE)))</f>
        <v/>
      </c>
      <c r="DB28" s="15" t="str">
        <f>IF(Grades!DB28="","",(VLOOKUP(Grades!DB28,BTECNatDip,2,FALSE)))</f>
        <v/>
      </c>
      <c r="DC28" s="21" t="str">
        <f>IF(Grades!DC28="","",(VLOOKUP(Grades!DC28,OCRNatDip,2,FALSE)))</f>
        <v/>
      </c>
      <c r="DD28" s="21" t="str">
        <f>IF(Grades!DD28="","",(VLOOKUP(Grades!DD28,OCRNatDip,2,FALSE)))</f>
        <v/>
      </c>
      <c r="DE28" s="21" t="str">
        <f>IF(Grades!DE28="","",(VLOOKUP(Grades!DE28,OCRNatDip,2,FALSE)))</f>
        <v/>
      </c>
      <c r="DF28" s="37" t="str">
        <f>IF(Grades!DF28="","",(VLOOKUP(Grades!DF28,BTECExtDip,2,FALSE)))</f>
        <v/>
      </c>
      <c r="DG28" s="37" t="str">
        <f>IF(Grades!DG28="","",(VLOOKUP(Grades!DG28,BTECExtDip,2,FALSE)))</f>
        <v/>
      </c>
      <c r="DH28" s="37" t="str">
        <f>IF(Grades!DH28="","",(VLOOKUP(Grades!DH28,BTECExtDip,2,FALSE)))</f>
        <v/>
      </c>
      <c r="DI28" s="21" t="str">
        <f>IF(Grades!DI28="","",(VLOOKUP(Grades!DI28,OCRExtDip,2,FALSE)))</f>
        <v/>
      </c>
      <c r="DJ28" s="21" t="str">
        <f>IF(Grades!DJ28="","",(VLOOKUP(Grades!DJ28,OCRExtDip,2,FALSE)))</f>
        <v/>
      </c>
      <c r="DK28" s="21" t="str">
        <f>IF(Grades!DK28="","",(VLOOKUP(Grades!DK28,OCRExtDip,2,FALSE)))</f>
        <v/>
      </c>
      <c r="DL28" s="17" t="str">
        <f>IF(Grades!DL28="","",(VLOOKUP(Grades!DL28,PL,2,FALSE)))</f>
        <v/>
      </c>
      <c r="DM28" s="38" t="str">
        <f>IF(Grades!DM28="","",(VLOOKUP(Grades!DM28,FSM,2,FALSE)))</f>
        <v/>
      </c>
      <c r="DN28" s="38" t="str">
        <f>IF(Grades!DN28="","",(VLOOKUP(Grades!DN28,FSM,2,FALSE)))</f>
        <v/>
      </c>
      <c r="DO28" s="9" t="str">
        <f>IF(Grades!DO28="","",(VLOOKUP(Grades!DO28,AEA,2,FALSE)))</f>
        <v/>
      </c>
      <c r="DP28" s="9" t="str">
        <f>IF(Grades!DP28="","",(VLOOKUP(Grades!DP28,AEA,2,FALSE)))</f>
        <v/>
      </c>
      <c r="DQ28" s="9" t="str">
        <f>IF(Grades!DQ28="","",(VLOOKUP(Grades!DQ28,AEA,2,FALSE)))</f>
        <v/>
      </c>
      <c r="DR28" s="62" t="str">
        <f>IF(Grades!DR28="","",(VLOOKUP(Grades!DR28,AllDip?,2,FALSE)))</f>
        <v/>
      </c>
      <c r="DT28" s="1">
        <f t="shared" si="14"/>
        <v>0</v>
      </c>
      <c r="DU28" s="1">
        <f t="shared" si="0"/>
        <v>0</v>
      </c>
      <c r="DV28" s="1">
        <f t="shared" si="1"/>
        <v>0</v>
      </c>
      <c r="DW28" s="1">
        <f t="shared" si="2"/>
        <v>0</v>
      </c>
      <c r="DX28" s="1">
        <f t="shared" si="3"/>
        <v>0</v>
      </c>
      <c r="DY28" s="172">
        <f t="shared" si="4"/>
        <v>0</v>
      </c>
      <c r="DZ28" s="1">
        <f t="shared" si="5"/>
        <v>0</v>
      </c>
      <c r="EA28" s="1">
        <f t="shared" si="6"/>
        <v>0</v>
      </c>
      <c r="EB28" s="1">
        <f t="shared" si="7"/>
        <v>0</v>
      </c>
      <c r="EC28" s="1">
        <f t="shared" si="8"/>
        <v>0</v>
      </c>
      <c r="ED28" s="1">
        <f t="shared" si="9"/>
        <v>0</v>
      </c>
      <c r="EE28" s="1">
        <f t="shared" si="10"/>
        <v>0</v>
      </c>
      <c r="EF28" s="1">
        <f t="shared" si="11"/>
        <v>0</v>
      </c>
      <c r="EG28" s="1">
        <f t="shared" si="12"/>
        <v>0</v>
      </c>
      <c r="EH28" s="1">
        <f t="shared" si="15"/>
        <v>0</v>
      </c>
      <c r="EI28" s="1">
        <f t="shared" si="16"/>
        <v>0</v>
      </c>
      <c r="EJ28" s="1">
        <f t="shared" si="17"/>
        <v>0</v>
      </c>
      <c r="EK28" s="1">
        <f t="shared" si="22"/>
        <v>0</v>
      </c>
      <c r="EL28" s="1">
        <f t="shared" si="18"/>
        <v>0</v>
      </c>
      <c r="EM28" s="1" t="e">
        <f t="shared" si="19"/>
        <v>#DIV/0!</v>
      </c>
      <c r="EN28" s="1" t="e">
        <f t="shared" si="20"/>
        <v>#DIV/0!</v>
      </c>
      <c r="EO28" s="1" t="e">
        <f t="shared" si="21"/>
        <v>#DIV/0!</v>
      </c>
    </row>
    <row r="29" spans="1:145" ht="11.25" x14ac:dyDescent="0.2">
      <c r="A29" s="92"/>
      <c r="B29" s="92"/>
      <c r="C29" s="92"/>
      <c r="D29" s="92"/>
      <c r="E29" s="3" t="str">
        <f>IF(Grades!E29="","",(VLOOKUP(Grades!E29,ALevels,2,FALSE)))</f>
        <v/>
      </c>
      <c r="F29" s="3" t="str">
        <f>IF(Grades!F29="","",(VLOOKUP(Grades!F29,ALevels,2,FALSE)))</f>
        <v/>
      </c>
      <c r="G29" s="3" t="str">
        <f>IF(Grades!G29="","",(VLOOKUP(Grades!G29,ALevels,2,FALSE)))</f>
        <v/>
      </c>
      <c r="H29" s="3" t="str">
        <f>IF(Grades!H29="","",(VLOOKUP(Grades!H29,ALevels,2,FALSE)))</f>
        <v/>
      </c>
      <c r="I29" s="3" t="str">
        <f>IF(Grades!I29="","",(VLOOKUP(Grades!I29,ALevels,2,FALSE)))</f>
        <v/>
      </c>
      <c r="J29" s="3" t="str">
        <f>IF(Grades!J29="","",(VLOOKUP(Grades!J29,ALevels,2,FALSE)))</f>
        <v/>
      </c>
      <c r="K29" s="3" t="str">
        <f>IF(Grades!K29="","",(VLOOKUP(Grades!K29,ALevels,2,FALSE)))</f>
        <v/>
      </c>
      <c r="L29" s="3" t="str">
        <f>IF(Grades!L29="","",(VLOOKUP(Grades!L29,ALevels,2,FALSE)))</f>
        <v/>
      </c>
      <c r="M29" s="3" t="str">
        <f>IF(Grades!M29="","",(VLOOKUP(Grades!M29,ALevels,2,FALSE)))</f>
        <v/>
      </c>
      <c r="N29" s="3" t="str">
        <f>IF(Grades!N29="","",(VLOOKUP(Grades!N29,ALevels,2,FALSE)))</f>
        <v/>
      </c>
      <c r="O29" s="3" t="str">
        <f>IF(Grades!O29="","",(VLOOKUP(Grades!O29,ALevels,2,FALSE)))</f>
        <v/>
      </c>
      <c r="P29" s="3" t="str">
        <f>IF(Grades!P29="","",(VLOOKUP(Grades!P29,ALevels,2,FALSE)))</f>
        <v/>
      </c>
      <c r="Q29" s="3" t="str">
        <f>IF(Grades!Q29="","",(VLOOKUP(Grades!Q29,ALevels,2,FALSE)))</f>
        <v/>
      </c>
      <c r="R29" s="3" t="str">
        <f>IF(Grades!R29="","",(VLOOKUP(Grades!R29,ALevels,2,FALSE)))</f>
        <v/>
      </c>
      <c r="S29" s="3" t="str">
        <f>IF(Grades!S29="","",(VLOOKUP(Grades!S29,ALevels,2,FALSE)))</f>
        <v/>
      </c>
      <c r="T29" s="3" t="str">
        <f>IF(Grades!T29="","",(VLOOKUP(Grades!T29,ALevels,2,FALSE)))</f>
        <v/>
      </c>
      <c r="U29" s="3" t="str">
        <f>IF(Grades!U29="","",(VLOOKUP(Grades!U29,ALevels,2,FALSE)))</f>
        <v/>
      </c>
      <c r="V29" s="3" t="str">
        <f>IF(Grades!V29="","",(VLOOKUP(Grades!V29,ALevels,2,FALSE)))</f>
        <v/>
      </c>
      <c r="W29" s="3" t="str">
        <f>IF(Grades!W29="","",(VLOOKUP(Grades!W29,ALevels,2,FALSE)))</f>
        <v/>
      </c>
      <c r="X29" s="3" t="str">
        <f>IF(Grades!X29="","",(VLOOKUP(Grades!X29,ALevels,2,FALSE)))</f>
        <v/>
      </c>
      <c r="Y29" s="3" t="str">
        <f>IF(Grades!Y29="","",(VLOOKUP(Grades!Y29,ALevels,2,FALSE)))</f>
        <v/>
      </c>
      <c r="Z29" s="3" t="str">
        <f>IF(Grades!Z29="","",(VLOOKUP(Grades!Z29,ALevels,2,FALSE)))</f>
        <v/>
      </c>
      <c r="AA29" s="3" t="str">
        <f>IF(Grades!AA29="","",(VLOOKUP(Grades!AA29,ALevels,2,FALSE)))</f>
        <v/>
      </c>
      <c r="AB29" s="3" t="str">
        <f>IF(Grades!AB29="","",(VLOOKUP(Grades!AB29,ALevels,2,FALSE)))</f>
        <v/>
      </c>
      <c r="AC29" s="3" t="str">
        <f>IF(Grades!AC29="","",(VLOOKUP(Grades!AC29,ALevels,2,FALSE)))</f>
        <v/>
      </c>
      <c r="AD29" s="3" t="str">
        <f>IF(Grades!AD29="","",(VLOOKUP(Grades!AD29,ALevels,2,FALSE)))</f>
        <v/>
      </c>
      <c r="AE29" s="3" t="str">
        <f>IF(Grades!AE29="","",(VLOOKUP(Grades!AE29,ALevels,2,FALSE)))</f>
        <v/>
      </c>
      <c r="AF29" s="3" t="str">
        <f>IF(Grades!AF29="","",(VLOOKUP(Grades!AF29,ALevels,2,FALSE)))</f>
        <v/>
      </c>
      <c r="AG29" s="3" t="str">
        <f>IF(Grades!AG29="","",(VLOOKUP(Grades!AG29,ALevels,2,FALSE)))</f>
        <v/>
      </c>
      <c r="AH29" s="3" t="str">
        <f>IF(Grades!AH29="","",(VLOOKUP(Grades!AH29,ALevels,2,FALSE)))</f>
        <v/>
      </c>
      <c r="AI29" s="3" t="str">
        <f>IF(Grades!AI29="","",(VLOOKUP(Grades!AI29,ALevels,2,FALSE)))</f>
        <v/>
      </c>
      <c r="AJ29" s="3" t="str">
        <f>IF(Grades!AJ29="","",(VLOOKUP(Grades!AJ29,ALevels,2,FALSE)))</f>
        <v/>
      </c>
      <c r="AK29" s="3" t="str">
        <f>IF(Grades!AK29="","",(VLOOKUP(Grades!AK29,ALevels,2,FALSE)))</f>
        <v/>
      </c>
      <c r="AL29" s="3" t="str">
        <f>IF(Grades!AL29="","",(VLOOKUP(Grades!AL29,ALevels,2,FALSE)))</f>
        <v/>
      </c>
      <c r="AM29" s="3" t="str">
        <f>IF(Grades!AM29="","",(VLOOKUP(Grades!AM29,ALevels,2,FALSE)))</f>
        <v/>
      </c>
      <c r="AN29" s="3" t="str">
        <f>IF(Grades!AN29="","",(VLOOKUP(Grades!AN29,ALevels,2,FALSE)))</f>
        <v/>
      </c>
      <c r="AO29" s="3" t="str">
        <f>IF(Grades!AO29="","",(VLOOKUP(Grades!AO29,ALevels,2,FALSE)))</f>
        <v/>
      </c>
      <c r="AP29" s="3" t="str">
        <f>IF(Grades!AP29="","",(VLOOKUP(Grades!AP29,ALevels,2,FALSE)))</f>
        <v/>
      </c>
      <c r="AQ29" s="3" t="str">
        <f>IF(Grades!AQ29="","",(VLOOKUP(Grades!AQ29,ALevels,2,FALSE)))</f>
        <v/>
      </c>
      <c r="AR29" s="3" t="str">
        <f>IF(Grades!AR29="","",(VLOOKUP(Grades!AR29,ALevels,2,FALSE)))</f>
        <v/>
      </c>
      <c r="AS29" s="3" t="str">
        <f>IF(Grades!AS29="","",(VLOOKUP(Grades!AS29,ALevels,2,FALSE)))</f>
        <v/>
      </c>
      <c r="AT29" s="3" t="str">
        <f>IF(Grades!AT29="","",(VLOOKUP(Grades!AT29,ALevels,2,FALSE)))</f>
        <v/>
      </c>
      <c r="AU29" s="3" t="str">
        <f>IF(Grades!AU29="","",(VLOOKUP(Grades!AU29,ALevels,2,FALSE)))</f>
        <v/>
      </c>
      <c r="AV29" s="3" t="str">
        <f>IF(Grades!AV29="","",(VLOOKUP(Grades!AV29,ALevels,2,FALSE)))</f>
        <v/>
      </c>
      <c r="AW29" s="6" t="str">
        <f>IF(Grades!AW29="","",(VLOOKUP(Grades!AW29,ASLevels,2,FALSE)))</f>
        <v/>
      </c>
      <c r="AX29" s="6" t="str">
        <f>IF(Grades!AX29="","",(VLOOKUP(Grades!AX29,ASLevels,2,FALSE)))</f>
        <v/>
      </c>
      <c r="AY29" s="6" t="str">
        <f>IF(Grades!AY29="","",(VLOOKUP(Grades!AY29,ASLevels,2,FALSE)))</f>
        <v/>
      </c>
      <c r="AZ29" s="6" t="str">
        <f>IF(Grades!AZ29="","",(VLOOKUP(Grades!AZ29,ASLevels,2,FALSE)))</f>
        <v/>
      </c>
      <c r="BA29" s="6" t="str">
        <f>IF(Grades!BA29="","",(VLOOKUP(Grades!BA29,ASLevels,2,FALSE)))</f>
        <v/>
      </c>
      <c r="BB29" s="6" t="str">
        <f>IF(Grades!BB29="","",(VLOOKUP(Grades!BB29,ASLevels,2,FALSE)))</f>
        <v/>
      </c>
      <c r="BC29" s="6" t="str">
        <f>IF(Grades!BC29="","",(VLOOKUP(Grades!BC29,ASLevels,2,FALSE)))</f>
        <v/>
      </c>
      <c r="BD29" s="6" t="str">
        <f>IF(Grades!BD29="","",(VLOOKUP(Grades!BD29,ASLevels,2,FALSE)))</f>
        <v/>
      </c>
      <c r="BE29" s="6" t="str">
        <f>IF(Grades!BE29="","",(VLOOKUP(Grades!BE29,ASLevels,2,FALSE)))</f>
        <v/>
      </c>
      <c r="BF29" s="6" t="str">
        <f>IF(Grades!BF29="","",(VLOOKUP(Grades!BF29,ASLevels,2,FALSE)))</f>
        <v/>
      </c>
      <c r="BG29" s="6" t="str">
        <f>IF(Grades!BG29="","",(VLOOKUP(Grades!BG29,ASLevels,2,FALSE)))</f>
        <v/>
      </c>
      <c r="BH29" s="6" t="str">
        <f>IF(Grades!BH29="","",(VLOOKUP(Grades!BH29,ASLevels,2,FALSE)))</f>
        <v/>
      </c>
      <c r="BI29" s="6" t="str">
        <f>IF(Grades!BI29="","",(VLOOKUP(Grades!BI29,ASLevels,2,FALSE)))</f>
        <v/>
      </c>
      <c r="BJ29" s="6" t="str">
        <f>IF(Grades!BJ29="","",(VLOOKUP(Grades!BJ29,ASLevels,2,FALSE)))</f>
        <v/>
      </c>
      <c r="BK29" s="6" t="str">
        <f>IF(Grades!BK29="","",(VLOOKUP(Grades!BK29,ASLevels,2,FALSE)))</f>
        <v/>
      </c>
      <c r="BL29" s="6" t="str">
        <f>IF(Grades!BL29="","",(VLOOKUP(Grades!BL29,ASLevels,2,FALSE)))</f>
        <v/>
      </c>
      <c r="BM29" s="6" t="str">
        <f>IF(Grades!BM29="","",(VLOOKUP(Grades!BM29,ASLevels,2,FALSE)))</f>
        <v/>
      </c>
      <c r="BN29" s="6" t="str">
        <f>IF(Grades!BN29="","",(VLOOKUP(Grades!BN29,ASLevels,2,FALSE)))</f>
        <v/>
      </c>
      <c r="BO29" s="6" t="str">
        <f>IF(Grades!BO29="","",(VLOOKUP(Grades!BO29,ASLevels,2,FALSE)))</f>
        <v/>
      </c>
      <c r="BP29" s="6" t="str">
        <f>IF(Grades!BP29="","",(VLOOKUP(Grades!BP29,ASLevels,2,FALSE)))</f>
        <v/>
      </c>
      <c r="BQ29" s="6" t="str">
        <f>IF(Grades!BQ29="","",(VLOOKUP(Grades!BQ29,ASLevels,2,FALSE)))</f>
        <v/>
      </c>
      <c r="BR29" s="6" t="str">
        <f>IF(Grades!BR29="","",(VLOOKUP(Grades!BR29,ASLevels,2,FALSE)))</f>
        <v/>
      </c>
      <c r="BS29" s="6" t="str">
        <f>IF(Grades!BS29="","",(VLOOKUP(Grades!BS29,ASLevels,2,FALSE)))</f>
        <v/>
      </c>
      <c r="BT29" s="6" t="str">
        <f>IF(Grades!BT29="","",(VLOOKUP(Grades!BT29,ASLevels,2,FALSE)))</f>
        <v/>
      </c>
      <c r="BU29" s="6" t="str">
        <f>IF(Grades!BU29="","",(VLOOKUP(Grades!BU29,ASLevels,2,FALSE)))</f>
        <v/>
      </c>
      <c r="BV29" s="6" t="str">
        <f>IF(Grades!BV29="","",(VLOOKUP(Grades!BV29,ASLevels,2,FALSE)))</f>
        <v/>
      </c>
      <c r="BW29" s="6" t="str">
        <f>IF(Grades!BW29="","",(VLOOKUP(Grades!BW29,ASLevels,2,FALSE)))</f>
        <v/>
      </c>
      <c r="BX29" s="6" t="str">
        <f>IF(Grades!BX29="","",(VLOOKUP(Grades!BX29,ASLevels,2,FALSE)))</f>
        <v/>
      </c>
      <c r="BY29" s="6" t="str">
        <f>IF(Grades!BY29="","",(VLOOKUP(Grades!BY29,ASLevels,2,FALSE)))</f>
        <v/>
      </c>
      <c r="BZ29" s="6" t="str">
        <f>IF(Grades!BZ29="","",(VLOOKUP(Grades!BZ29,ASLevels,2,FALSE)))</f>
        <v/>
      </c>
      <c r="CA29" s="6" t="str">
        <f>IF(Grades!CA29="","",(VLOOKUP(Grades!CA29,ASLevels,2,FALSE)))</f>
        <v/>
      </c>
      <c r="CB29" s="6" t="str">
        <f>IF(Grades!CB29="","",(VLOOKUP(Grades!CB29,ASLevels,2,FALSE)))</f>
        <v/>
      </c>
      <c r="CC29" s="6" t="str">
        <f>IF(Grades!CC29="","",(VLOOKUP(Grades!CC29,ASLevels,2,FALSE)))</f>
        <v/>
      </c>
      <c r="CD29" s="6" t="str">
        <f>IF(Grades!CD29="","",(VLOOKUP(Grades!CD29,ASLevels,2,FALSE)))</f>
        <v/>
      </c>
      <c r="CE29" s="6" t="str">
        <f>IF(Grades!CE29="","",(VLOOKUP(Grades!CE29,ASLevels,2,FALSE)))</f>
        <v/>
      </c>
      <c r="CF29" s="6" t="str">
        <f>IF(Grades!CF29="","",(VLOOKUP(Grades!CF29,ASLevels,2,FALSE)))</f>
        <v/>
      </c>
      <c r="CG29" s="6" t="str">
        <f>IF(Grades!CG29="","",(VLOOKUP(Grades!CG29,ASLevels,2,FALSE)))</f>
        <v/>
      </c>
      <c r="CH29" s="6" t="str">
        <f>IF(Grades!CH29="","",(VLOOKUP(Grades!CH29,ASLevels,2,FALSE)))</f>
        <v/>
      </c>
      <c r="CI29" s="6" t="str">
        <f>IF(Grades!CI29="","",(VLOOKUP(Grades!CI29,ASLevels,2,FALSE)))</f>
        <v/>
      </c>
      <c r="CJ29" s="6" t="str">
        <f>IF(Grades!CJ29="","",(VLOOKUP(Grades!CJ29,ASLevels,2,FALSE)))</f>
        <v/>
      </c>
      <c r="CK29" s="6" t="str">
        <f>IF(Grades!CK29="","",(VLOOKUP(Grades!CK29,ASLevels,2,FALSE)))</f>
        <v/>
      </c>
      <c r="CL29" s="6" t="str">
        <f>IF(Grades!CL29="","",(VLOOKUP(Grades!CL29,ASLevels,2,FALSE)))</f>
        <v/>
      </c>
      <c r="CM29" s="6" t="str">
        <f>IF(Grades!CM29="","",(VLOOKUP(Grades!CM29,ASLevels,2,FALSE)))</f>
        <v/>
      </c>
      <c r="CN29" s="6" t="str">
        <f>IF(Grades!CN29="","",(VLOOKUP(Grades!CN29,ASLevels,2,FALSE)))</f>
        <v/>
      </c>
      <c r="CO29" s="39" t="str">
        <f>IF(Grades!CO29="","",(VLOOKUP(Grades!CO29,EP,2,FALSE)))</f>
        <v/>
      </c>
      <c r="CP29" s="9" t="str">
        <f>IF(Grades!CP29="","",(VLOOKUP(Grades!CP29,KeySkills,2,FALSE)))</f>
        <v/>
      </c>
      <c r="CQ29" s="9" t="str">
        <f>IF(Grades!CQ29="","",(VLOOKUP(Grades!CQ29,KeySkills,2,FALSE)))</f>
        <v/>
      </c>
      <c r="CR29" s="9" t="str">
        <f>IF(Grades!CR29="","",(VLOOKUP(Grades!CR29,KeySkills,2,FALSE)))</f>
        <v/>
      </c>
      <c r="CS29" s="13" t="str">
        <f>IF(Grades!CS29="","",(VLOOKUP(Grades!CS29,BTECOCRNatCert,2,FALSE)))</f>
        <v/>
      </c>
      <c r="CT29" s="13" t="str">
        <f>IF(Grades!CT29="","",(VLOOKUP(Grades!CT29,BTECOCRNatCert,2,FALSE)))</f>
        <v/>
      </c>
      <c r="CU29" s="13" t="str">
        <f>IF(Grades!CU29="","",(VLOOKUP(Grades!CU29,BTECOCRNatCert,2,FALSE)))</f>
        <v/>
      </c>
      <c r="CV29" s="13" t="str">
        <f>IF(Grades!CV29="","",(VLOOKUP(Grades!CV29,BTECOCRNatCert,2,FALSE)))</f>
        <v/>
      </c>
      <c r="CW29" s="13" t="str">
        <f>IF(Grades!CW29="","",(VLOOKUP(Grades!CW29,BTECOCRNatCert,2,FALSE)))</f>
        <v/>
      </c>
      <c r="CX29" s="13" t="str">
        <f>IF(Grades!CX29="","",(VLOOKUP(Grades!CX29,BTECOCRNatCert,2,FALSE)))</f>
        <v/>
      </c>
      <c r="CY29" s="13" t="str">
        <f>IF(Grades!CY29="","",(VLOOKUP(Grades!CY29,BTECOCRNatCert,2,FALSE)))</f>
        <v/>
      </c>
      <c r="CZ29" s="15" t="str">
        <f>IF(Grades!CZ29="","",(VLOOKUP(Grades!CZ29,BTECNatDip,2,FALSE)))</f>
        <v/>
      </c>
      <c r="DA29" s="15" t="str">
        <f>IF(Grades!DA29="","",(VLOOKUP(Grades!DA29,BTECNatDip,2,FALSE)))</f>
        <v/>
      </c>
      <c r="DB29" s="15" t="str">
        <f>IF(Grades!DB29="","",(VLOOKUP(Grades!DB29,BTECNatDip,2,FALSE)))</f>
        <v/>
      </c>
      <c r="DC29" s="21" t="str">
        <f>IF(Grades!DC29="","",(VLOOKUP(Grades!DC29,OCRNatDip,2,FALSE)))</f>
        <v/>
      </c>
      <c r="DD29" s="21" t="str">
        <f>IF(Grades!DD29="","",(VLOOKUP(Grades!DD29,OCRNatDip,2,FALSE)))</f>
        <v/>
      </c>
      <c r="DE29" s="21" t="str">
        <f>IF(Grades!DE29="","",(VLOOKUP(Grades!DE29,OCRNatDip,2,FALSE)))</f>
        <v/>
      </c>
      <c r="DF29" s="37" t="str">
        <f>IF(Grades!DF29="","",(VLOOKUP(Grades!DF29,BTECExtDip,2,FALSE)))</f>
        <v/>
      </c>
      <c r="DG29" s="37" t="str">
        <f>IF(Grades!DG29="","",(VLOOKUP(Grades!DG29,BTECExtDip,2,FALSE)))</f>
        <v/>
      </c>
      <c r="DH29" s="37" t="str">
        <f>IF(Grades!DH29="","",(VLOOKUP(Grades!DH29,BTECExtDip,2,FALSE)))</f>
        <v/>
      </c>
      <c r="DI29" s="21" t="str">
        <f>IF(Grades!DI29="","",(VLOOKUP(Grades!DI29,OCRExtDip,2,FALSE)))</f>
        <v/>
      </c>
      <c r="DJ29" s="21" t="str">
        <f>IF(Grades!DJ29="","",(VLOOKUP(Grades!DJ29,OCRExtDip,2,FALSE)))</f>
        <v/>
      </c>
      <c r="DK29" s="21" t="str">
        <f>IF(Grades!DK29="","",(VLOOKUP(Grades!DK29,OCRExtDip,2,FALSE)))</f>
        <v/>
      </c>
      <c r="DL29" s="17" t="str">
        <f>IF(Grades!DL29="","",(VLOOKUP(Grades!DL29,PL,2,FALSE)))</f>
        <v/>
      </c>
      <c r="DM29" s="38" t="str">
        <f>IF(Grades!DM29="","",(VLOOKUP(Grades!DM29,FSM,2,FALSE)))</f>
        <v/>
      </c>
      <c r="DN29" s="38" t="str">
        <f>IF(Grades!DN29="","",(VLOOKUP(Grades!DN29,FSM,2,FALSE)))</f>
        <v/>
      </c>
      <c r="DO29" s="9" t="str">
        <f>IF(Grades!DO29="","",(VLOOKUP(Grades!DO29,AEA,2,FALSE)))</f>
        <v/>
      </c>
      <c r="DP29" s="9" t="str">
        <f>IF(Grades!DP29="","",(VLOOKUP(Grades!DP29,AEA,2,FALSE)))</f>
        <v/>
      </c>
      <c r="DQ29" s="9" t="str">
        <f>IF(Grades!DQ29="","",(VLOOKUP(Grades!DQ29,AEA,2,FALSE)))</f>
        <v/>
      </c>
      <c r="DR29" s="62" t="str">
        <f>IF(Grades!DR29="","",(VLOOKUP(Grades!DR29,AllDip?,2,FALSE)))</f>
        <v/>
      </c>
      <c r="DT29" s="1">
        <f t="shared" si="14"/>
        <v>0</v>
      </c>
      <c r="DU29" s="1">
        <f t="shared" si="0"/>
        <v>0</v>
      </c>
      <c r="DV29" s="1">
        <f t="shared" si="1"/>
        <v>0</v>
      </c>
      <c r="DW29" s="1">
        <f t="shared" si="2"/>
        <v>0</v>
      </c>
      <c r="DX29" s="1">
        <f t="shared" si="3"/>
        <v>0</v>
      </c>
      <c r="DY29" s="172">
        <f t="shared" si="4"/>
        <v>0</v>
      </c>
      <c r="DZ29" s="1">
        <f t="shared" si="5"/>
        <v>0</v>
      </c>
      <c r="EA29" s="1">
        <f t="shared" si="6"/>
        <v>0</v>
      </c>
      <c r="EB29" s="1">
        <f t="shared" si="7"/>
        <v>0</v>
      </c>
      <c r="EC29" s="1">
        <f t="shared" si="8"/>
        <v>0</v>
      </c>
      <c r="ED29" s="1">
        <f t="shared" si="9"/>
        <v>0</v>
      </c>
      <c r="EE29" s="1">
        <f t="shared" si="10"/>
        <v>0</v>
      </c>
      <c r="EF29" s="1">
        <f t="shared" si="11"/>
        <v>0</v>
      </c>
      <c r="EG29" s="1">
        <f t="shared" si="12"/>
        <v>0</v>
      </c>
      <c r="EH29" s="1">
        <f t="shared" si="15"/>
        <v>0</v>
      </c>
      <c r="EI29" s="1">
        <f t="shared" si="16"/>
        <v>0</v>
      </c>
      <c r="EJ29" s="1">
        <f t="shared" si="17"/>
        <v>0</v>
      </c>
      <c r="EK29" s="1">
        <f t="shared" si="22"/>
        <v>0</v>
      </c>
      <c r="EL29" s="1">
        <f t="shared" si="18"/>
        <v>0</v>
      </c>
      <c r="EM29" s="1" t="e">
        <f t="shared" si="19"/>
        <v>#DIV/0!</v>
      </c>
      <c r="EN29" s="1" t="e">
        <f t="shared" si="20"/>
        <v>#DIV/0!</v>
      </c>
      <c r="EO29" s="1" t="e">
        <f t="shared" si="21"/>
        <v>#DIV/0!</v>
      </c>
    </row>
    <row r="30" spans="1:145" ht="11.25" x14ac:dyDescent="0.2">
      <c r="A30" s="92"/>
      <c r="B30" s="92"/>
      <c r="C30" s="92"/>
      <c r="D30" s="92"/>
      <c r="E30" s="3" t="str">
        <f>IF(Grades!E30="","",(VLOOKUP(Grades!E30,ALevels,2,FALSE)))</f>
        <v/>
      </c>
      <c r="F30" s="3" t="str">
        <f>IF(Grades!F30="","",(VLOOKUP(Grades!F30,ALevels,2,FALSE)))</f>
        <v/>
      </c>
      <c r="G30" s="3" t="str">
        <f>IF(Grades!G30="","",(VLOOKUP(Grades!G30,ALevels,2,FALSE)))</f>
        <v/>
      </c>
      <c r="H30" s="3" t="str">
        <f>IF(Grades!H30="","",(VLOOKUP(Grades!H30,ALevels,2,FALSE)))</f>
        <v/>
      </c>
      <c r="I30" s="3" t="str">
        <f>IF(Grades!I30="","",(VLOOKUP(Grades!I30,ALevels,2,FALSE)))</f>
        <v/>
      </c>
      <c r="J30" s="3" t="str">
        <f>IF(Grades!J30="","",(VLOOKUP(Grades!J30,ALevels,2,FALSE)))</f>
        <v/>
      </c>
      <c r="K30" s="3" t="str">
        <f>IF(Grades!K30="","",(VLOOKUP(Grades!K30,ALevels,2,FALSE)))</f>
        <v/>
      </c>
      <c r="L30" s="3" t="str">
        <f>IF(Grades!L30="","",(VLOOKUP(Grades!L30,ALevels,2,FALSE)))</f>
        <v/>
      </c>
      <c r="M30" s="3" t="str">
        <f>IF(Grades!M30="","",(VLOOKUP(Grades!M30,ALevels,2,FALSE)))</f>
        <v/>
      </c>
      <c r="N30" s="3" t="str">
        <f>IF(Grades!N30="","",(VLOOKUP(Grades!N30,ALevels,2,FALSE)))</f>
        <v/>
      </c>
      <c r="O30" s="3" t="str">
        <f>IF(Grades!O30="","",(VLOOKUP(Grades!O30,ALevels,2,FALSE)))</f>
        <v/>
      </c>
      <c r="P30" s="3" t="str">
        <f>IF(Grades!P30="","",(VLOOKUP(Grades!P30,ALevels,2,FALSE)))</f>
        <v/>
      </c>
      <c r="Q30" s="3" t="str">
        <f>IF(Grades!Q30="","",(VLOOKUP(Grades!Q30,ALevels,2,FALSE)))</f>
        <v/>
      </c>
      <c r="R30" s="3" t="str">
        <f>IF(Grades!R30="","",(VLOOKUP(Grades!R30,ALevels,2,FALSE)))</f>
        <v/>
      </c>
      <c r="S30" s="3" t="str">
        <f>IF(Grades!S30="","",(VLOOKUP(Grades!S30,ALevels,2,FALSE)))</f>
        <v/>
      </c>
      <c r="T30" s="3" t="str">
        <f>IF(Grades!T30="","",(VLOOKUP(Grades!T30,ALevels,2,FALSE)))</f>
        <v/>
      </c>
      <c r="U30" s="3" t="str">
        <f>IF(Grades!U30="","",(VLOOKUP(Grades!U30,ALevels,2,FALSE)))</f>
        <v/>
      </c>
      <c r="V30" s="3" t="str">
        <f>IF(Grades!V30="","",(VLOOKUP(Grades!V30,ALevels,2,FALSE)))</f>
        <v/>
      </c>
      <c r="W30" s="3" t="str">
        <f>IF(Grades!W30="","",(VLOOKUP(Grades!W30,ALevels,2,FALSE)))</f>
        <v/>
      </c>
      <c r="X30" s="3" t="str">
        <f>IF(Grades!X30="","",(VLOOKUP(Grades!X30,ALevels,2,FALSE)))</f>
        <v/>
      </c>
      <c r="Y30" s="3" t="str">
        <f>IF(Grades!Y30="","",(VLOOKUP(Grades!Y30,ALevels,2,FALSE)))</f>
        <v/>
      </c>
      <c r="Z30" s="3" t="str">
        <f>IF(Grades!Z30="","",(VLOOKUP(Grades!Z30,ALevels,2,FALSE)))</f>
        <v/>
      </c>
      <c r="AA30" s="3" t="str">
        <f>IF(Grades!AA30="","",(VLOOKUP(Grades!AA30,ALevels,2,FALSE)))</f>
        <v/>
      </c>
      <c r="AB30" s="3" t="str">
        <f>IF(Grades!AB30="","",(VLOOKUP(Grades!AB30,ALevels,2,FALSE)))</f>
        <v/>
      </c>
      <c r="AC30" s="3" t="str">
        <f>IF(Grades!AC30="","",(VLOOKUP(Grades!AC30,ALevels,2,FALSE)))</f>
        <v/>
      </c>
      <c r="AD30" s="3" t="str">
        <f>IF(Grades!AD30="","",(VLOOKUP(Grades!AD30,ALevels,2,FALSE)))</f>
        <v/>
      </c>
      <c r="AE30" s="3" t="str">
        <f>IF(Grades!AE30="","",(VLOOKUP(Grades!AE30,ALevels,2,FALSE)))</f>
        <v/>
      </c>
      <c r="AF30" s="3" t="str">
        <f>IF(Grades!AF30="","",(VLOOKUP(Grades!AF30,ALevels,2,FALSE)))</f>
        <v/>
      </c>
      <c r="AG30" s="3" t="str">
        <f>IF(Grades!AG30="","",(VLOOKUP(Grades!AG30,ALevels,2,FALSE)))</f>
        <v/>
      </c>
      <c r="AH30" s="3" t="str">
        <f>IF(Grades!AH30="","",(VLOOKUP(Grades!AH30,ALevels,2,FALSE)))</f>
        <v/>
      </c>
      <c r="AI30" s="3" t="str">
        <f>IF(Grades!AI30="","",(VLOOKUP(Grades!AI30,ALevels,2,FALSE)))</f>
        <v/>
      </c>
      <c r="AJ30" s="3" t="str">
        <f>IF(Grades!AJ30="","",(VLOOKUP(Grades!AJ30,ALevels,2,FALSE)))</f>
        <v/>
      </c>
      <c r="AK30" s="3" t="str">
        <f>IF(Grades!AK30="","",(VLOOKUP(Grades!AK30,ALevels,2,FALSE)))</f>
        <v/>
      </c>
      <c r="AL30" s="3" t="str">
        <f>IF(Grades!AL30="","",(VLOOKUP(Grades!AL30,ALevels,2,FALSE)))</f>
        <v/>
      </c>
      <c r="AM30" s="3" t="str">
        <f>IF(Grades!AM30="","",(VLOOKUP(Grades!AM30,ALevels,2,FALSE)))</f>
        <v/>
      </c>
      <c r="AN30" s="3" t="str">
        <f>IF(Grades!AN30="","",(VLOOKUP(Grades!AN30,ALevels,2,FALSE)))</f>
        <v/>
      </c>
      <c r="AO30" s="3" t="str">
        <f>IF(Grades!AO30="","",(VLOOKUP(Grades!AO30,ALevels,2,FALSE)))</f>
        <v/>
      </c>
      <c r="AP30" s="3" t="str">
        <f>IF(Grades!AP30="","",(VLOOKUP(Grades!AP30,ALevels,2,FALSE)))</f>
        <v/>
      </c>
      <c r="AQ30" s="3" t="str">
        <f>IF(Grades!AQ30="","",(VLOOKUP(Grades!AQ30,ALevels,2,FALSE)))</f>
        <v/>
      </c>
      <c r="AR30" s="3" t="str">
        <f>IF(Grades!AR30="","",(VLOOKUP(Grades!AR30,ALevels,2,FALSE)))</f>
        <v/>
      </c>
      <c r="AS30" s="3" t="str">
        <f>IF(Grades!AS30="","",(VLOOKUP(Grades!AS30,ALevels,2,FALSE)))</f>
        <v/>
      </c>
      <c r="AT30" s="3" t="str">
        <f>IF(Grades!AT30="","",(VLOOKUP(Grades!AT30,ALevels,2,FALSE)))</f>
        <v/>
      </c>
      <c r="AU30" s="3" t="str">
        <f>IF(Grades!AU30="","",(VLOOKUP(Grades!AU30,ALevels,2,FALSE)))</f>
        <v/>
      </c>
      <c r="AV30" s="3" t="str">
        <f>IF(Grades!AV30="","",(VLOOKUP(Grades!AV30,ALevels,2,FALSE)))</f>
        <v/>
      </c>
      <c r="AW30" s="6" t="str">
        <f>IF(Grades!AW30="","",(VLOOKUP(Grades!AW30,ASLevels,2,FALSE)))</f>
        <v/>
      </c>
      <c r="AX30" s="6" t="str">
        <f>IF(Grades!AX30="","",(VLOOKUP(Grades!AX30,ASLevels,2,FALSE)))</f>
        <v/>
      </c>
      <c r="AY30" s="6" t="str">
        <f>IF(Grades!AY30="","",(VLOOKUP(Grades!AY30,ASLevels,2,FALSE)))</f>
        <v/>
      </c>
      <c r="AZ30" s="6" t="str">
        <f>IF(Grades!AZ30="","",(VLOOKUP(Grades!AZ30,ASLevels,2,FALSE)))</f>
        <v/>
      </c>
      <c r="BA30" s="6" t="str">
        <f>IF(Grades!BA30="","",(VLOOKUP(Grades!BA30,ASLevels,2,FALSE)))</f>
        <v/>
      </c>
      <c r="BB30" s="6" t="str">
        <f>IF(Grades!BB30="","",(VLOOKUP(Grades!BB30,ASLevels,2,FALSE)))</f>
        <v/>
      </c>
      <c r="BC30" s="6" t="str">
        <f>IF(Grades!BC30="","",(VLOOKUP(Grades!BC30,ASLevels,2,FALSE)))</f>
        <v/>
      </c>
      <c r="BD30" s="6" t="str">
        <f>IF(Grades!BD30="","",(VLOOKUP(Grades!BD30,ASLevels,2,FALSE)))</f>
        <v/>
      </c>
      <c r="BE30" s="6" t="str">
        <f>IF(Grades!BE30="","",(VLOOKUP(Grades!BE30,ASLevels,2,FALSE)))</f>
        <v/>
      </c>
      <c r="BF30" s="6" t="str">
        <f>IF(Grades!BF30="","",(VLOOKUP(Grades!BF30,ASLevels,2,FALSE)))</f>
        <v/>
      </c>
      <c r="BG30" s="6" t="str">
        <f>IF(Grades!BG30="","",(VLOOKUP(Grades!BG30,ASLevels,2,FALSE)))</f>
        <v/>
      </c>
      <c r="BH30" s="6" t="str">
        <f>IF(Grades!BH30="","",(VLOOKUP(Grades!BH30,ASLevels,2,FALSE)))</f>
        <v/>
      </c>
      <c r="BI30" s="6" t="str">
        <f>IF(Grades!BI30="","",(VLOOKUP(Grades!BI30,ASLevels,2,FALSE)))</f>
        <v/>
      </c>
      <c r="BJ30" s="6" t="str">
        <f>IF(Grades!BJ30="","",(VLOOKUP(Grades!BJ30,ASLevels,2,FALSE)))</f>
        <v/>
      </c>
      <c r="BK30" s="6" t="str">
        <f>IF(Grades!BK30="","",(VLOOKUP(Grades!BK30,ASLevels,2,FALSE)))</f>
        <v/>
      </c>
      <c r="BL30" s="6" t="str">
        <f>IF(Grades!BL30="","",(VLOOKUP(Grades!BL30,ASLevels,2,FALSE)))</f>
        <v/>
      </c>
      <c r="BM30" s="6" t="str">
        <f>IF(Grades!BM30="","",(VLOOKUP(Grades!BM30,ASLevels,2,FALSE)))</f>
        <v/>
      </c>
      <c r="BN30" s="6" t="str">
        <f>IF(Grades!BN30="","",(VLOOKUP(Grades!BN30,ASLevels,2,FALSE)))</f>
        <v/>
      </c>
      <c r="BO30" s="6" t="str">
        <f>IF(Grades!BO30="","",(VLOOKUP(Grades!BO30,ASLevels,2,FALSE)))</f>
        <v/>
      </c>
      <c r="BP30" s="6" t="str">
        <f>IF(Grades!BP30="","",(VLOOKUP(Grades!BP30,ASLevels,2,FALSE)))</f>
        <v/>
      </c>
      <c r="BQ30" s="6" t="str">
        <f>IF(Grades!BQ30="","",(VLOOKUP(Grades!BQ30,ASLevels,2,FALSE)))</f>
        <v/>
      </c>
      <c r="BR30" s="6" t="str">
        <f>IF(Grades!BR30="","",(VLOOKUP(Grades!BR30,ASLevels,2,FALSE)))</f>
        <v/>
      </c>
      <c r="BS30" s="6" t="str">
        <f>IF(Grades!BS30="","",(VLOOKUP(Grades!BS30,ASLevels,2,FALSE)))</f>
        <v/>
      </c>
      <c r="BT30" s="6" t="str">
        <f>IF(Grades!BT30="","",(VLOOKUP(Grades!BT30,ASLevels,2,FALSE)))</f>
        <v/>
      </c>
      <c r="BU30" s="6" t="str">
        <f>IF(Grades!BU30="","",(VLOOKUP(Grades!BU30,ASLevels,2,FALSE)))</f>
        <v/>
      </c>
      <c r="BV30" s="6" t="str">
        <f>IF(Grades!BV30="","",(VLOOKUP(Grades!BV30,ASLevels,2,FALSE)))</f>
        <v/>
      </c>
      <c r="BW30" s="6" t="str">
        <f>IF(Grades!BW30="","",(VLOOKUP(Grades!BW30,ASLevels,2,FALSE)))</f>
        <v/>
      </c>
      <c r="BX30" s="6" t="str">
        <f>IF(Grades!BX30="","",(VLOOKUP(Grades!BX30,ASLevels,2,FALSE)))</f>
        <v/>
      </c>
      <c r="BY30" s="6" t="str">
        <f>IF(Grades!BY30="","",(VLOOKUP(Grades!BY30,ASLevels,2,FALSE)))</f>
        <v/>
      </c>
      <c r="BZ30" s="6" t="str">
        <f>IF(Grades!BZ30="","",(VLOOKUP(Grades!BZ30,ASLevels,2,FALSE)))</f>
        <v/>
      </c>
      <c r="CA30" s="6" t="str">
        <f>IF(Grades!CA30="","",(VLOOKUP(Grades!CA30,ASLevels,2,FALSE)))</f>
        <v/>
      </c>
      <c r="CB30" s="6" t="str">
        <f>IF(Grades!CB30="","",(VLOOKUP(Grades!CB30,ASLevels,2,FALSE)))</f>
        <v/>
      </c>
      <c r="CC30" s="6" t="str">
        <f>IF(Grades!CC30="","",(VLOOKUP(Grades!CC30,ASLevels,2,FALSE)))</f>
        <v/>
      </c>
      <c r="CD30" s="6" t="str">
        <f>IF(Grades!CD30="","",(VLOOKUP(Grades!CD30,ASLevels,2,FALSE)))</f>
        <v/>
      </c>
      <c r="CE30" s="6" t="str">
        <f>IF(Grades!CE30="","",(VLOOKUP(Grades!CE30,ASLevels,2,FALSE)))</f>
        <v/>
      </c>
      <c r="CF30" s="6" t="str">
        <f>IF(Grades!CF30="","",(VLOOKUP(Grades!CF30,ASLevels,2,FALSE)))</f>
        <v/>
      </c>
      <c r="CG30" s="6" t="str">
        <f>IF(Grades!CG30="","",(VLOOKUP(Grades!CG30,ASLevels,2,FALSE)))</f>
        <v/>
      </c>
      <c r="CH30" s="6" t="str">
        <f>IF(Grades!CH30="","",(VLOOKUP(Grades!CH30,ASLevels,2,FALSE)))</f>
        <v/>
      </c>
      <c r="CI30" s="6" t="str">
        <f>IF(Grades!CI30="","",(VLOOKUP(Grades!CI30,ASLevels,2,FALSE)))</f>
        <v/>
      </c>
      <c r="CJ30" s="6" t="str">
        <f>IF(Grades!CJ30="","",(VLOOKUP(Grades!CJ30,ASLevels,2,FALSE)))</f>
        <v/>
      </c>
      <c r="CK30" s="6" t="str">
        <f>IF(Grades!CK30="","",(VLOOKUP(Grades!CK30,ASLevels,2,FALSE)))</f>
        <v/>
      </c>
      <c r="CL30" s="6" t="str">
        <f>IF(Grades!CL30="","",(VLOOKUP(Grades!CL30,ASLevels,2,FALSE)))</f>
        <v/>
      </c>
      <c r="CM30" s="6" t="str">
        <f>IF(Grades!CM30="","",(VLOOKUP(Grades!CM30,ASLevels,2,FALSE)))</f>
        <v/>
      </c>
      <c r="CN30" s="6" t="str">
        <f>IF(Grades!CN30="","",(VLOOKUP(Grades!CN30,ASLevels,2,FALSE)))</f>
        <v/>
      </c>
      <c r="CO30" s="39" t="str">
        <f>IF(Grades!CO30="","",(VLOOKUP(Grades!CO30,EP,2,FALSE)))</f>
        <v/>
      </c>
      <c r="CP30" s="9" t="str">
        <f>IF(Grades!CP30="","",(VLOOKUP(Grades!CP30,KeySkills,2,FALSE)))</f>
        <v/>
      </c>
      <c r="CQ30" s="9" t="str">
        <f>IF(Grades!CQ30="","",(VLOOKUP(Grades!CQ30,KeySkills,2,FALSE)))</f>
        <v/>
      </c>
      <c r="CR30" s="9" t="str">
        <f>IF(Grades!CR30="","",(VLOOKUP(Grades!CR30,KeySkills,2,FALSE)))</f>
        <v/>
      </c>
      <c r="CS30" s="13" t="str">
        <f>IF(Grades!CS30="","",(VLOOKUP(Grades!CS30,BTECOCRNatCert,2,FALSE)))</f>
        <v/>
      </c>
      <c r="CT30" s="13" t="str">
        <f>IF(Grades!CT30="","",(VLOOKUP(Grades!CT30,BTECOCRNatCert,2,FALSE)))</f>
        <v/>
      </c>
      <c r="CU30" s="13" t="str">
        <f>IF(Grades!CU30="","",(VLOOKUP(Grades!CU30,BTECOCRNatCert,2,FALSE)))</f>
        <v/>
      </c>
      <c r="CV30" s="13" t="str">
        <f>IF(Grades!CV30="","",(VLOOKUP(Grades!CV30,BTECOCRNatCert,2,FALSE)))</f>
        <v/>
      </c>
      <c r="CW30" s="13" t="str">
        <f>IF(Grades!CW30="","",(VLOOKUP(Grades!CW30,BTECOCRNatCert,2,FALSE)))</f>
        <v/>
      </c>
      <c r="CX30" s="13" t="str">
        <f>IF(Grades!CX30="","",(VLOOKUP(Grades!CX30,BTECOCRNatCert,2,FALSE)))</f>
        <v/>
      </c>
      <c r="CY30" s="13" t="str">
        <f>IF(Grades!CY30="","",(VLOOKUP(Grades!CY30,BTECOCRNatCert,2,FALSE)))</f>
        <v/>
      </c>
      <c r="CZ30" s="15" t="str">
        <f>IF(Grades!CZ30="","",(VLOOKUP(Grades!CZ30,BTECNatDip,2,FALSE)))</f>
        <v/>
      </c>
      <c r="DA30" s="15" t="str">
        <f>IF(Grades!DA30="","",(VLOOKUP(Grades!DA30,BTECNatDip,2,FALSE)))</f>
        <v/>
      </c>
      <c r="DB30" s="15" t="str">
        <f>IF(Grades!DB30="","",(VLOOKUP(Grades!DB30,BTECNatDip,2,FALSE)))</f>
        <v/>
      </c>
      <c r="DC30" s="21" t="str">
        <f>IF(Grades!DC30="","",(VLOOKUP(Grades!DC30,OCRNatDip,2,FALSE)))</f>
        <v/>
      </c>
      <c r="DD30" s="21" t="str">
        <f>IF(Grades!DD30="","",(VLOOKUP(Grades!DD30,OCRNatDip,2,FALSE)))</f>
        <v/>
      </c>
      <c r="DE30" s="21" t="str">
        <f>IF(Grades!DE30="","",(VLOOKUP(Grades!DE30,OCRNatDip,2,FALSE)))</f>
        <v/>
      </c>
      <c r="DF30" s="37" t="str">
        <f>IF(Grades!DF30="","",(VLOOKUP(Grades!DF30,BTECExtDip,2,FALSE)))</f>
        <v/>
      </c>
      <c r="DG30" s="37" t="str">
        <f>IF(Grades!DG30="","",(VLOOKUP(Grades!DG30,BTECExtDip,2,FALSE)))</f>
        <v/>
      </c>
      <c r="DH30" s="37" t="str">
        <f>IF(Grades!DH30="","",(VLOOKUP(Grades!DH30,BTECExtDip,2,FALSE)))</f>
        <v/>
      </c>
      <c r="DI30" s="21" t="str">
        <f>IF(Grades!DI30="","",(VLOOKUP(Grades!DI30,OCRExtDip,2,FALSE)))</f>
        <v/>
      </c>
      <c r="DJ30" s="21" t="str">
        <f>IF(Grades!DJ30="","",(VLOOKUP(Grades!DJ30,OCRExtDip,2,FALSE)))</f>
        <v/>
      </c>
      <c r="DK30" s="21" t="str">
        <f>IF(Grades!DK30="","",(VLOOKUP(Grades!DK30,OCRExtDip,2,FALSE)))</f>
        <v/>
      </c>
      <c r="DL30" s="17" t="str">
        <f>IF(Grades!DL30="","",(VLOOKUP(Grades!DL30,PL,2,FALSE)))</f>
        <v/>
      </c>
      <c r="DM30" s="38" t="str">
        <f>IF(Grades!DM30="","",(VLOOKUP(Grades!DM30,FSM,2,FALSE)))</f>
        <v/>
      </c>
      <c r="DN30" s="38" t="str">
        <f>IF(Grades!DN30="","",(VLOOKUP(Grades!DN30,FSM,2,FALSE)))</f>
        <v/>
      </c>
      <c r="DO30" s="9" t="str">
        <f>IF(Grades!DO30="","",(VLOOKUP(Grades!DO30,AEA,2,FALSE)))</f>
        <v/>
      </c>
      <c r="DP30" s="9" t="str">
        <f>IF(Grades!DP30="","",(VLOOKUP(Grades!DP30,AEA,2,FALSE)))</f>
        <v/>
      </c>
      <c r="DQ30" s="9" t="str">
        <f>IF(Grades!DQ30="","",(VLOOKUP(Grades!DQ30,AEA,2,FALSE)))</f>
        <v/>
      </c>
      <c r="DR30" s="62" t="str">
        <f>IF(Grades!DR30="","",(VLOOKUP(Grades!DR30,AllDip?,2,FALSE)))</f>
        <v/>
      </c>
      <c r="DT30" s="1">
        <f t="shared" si="14"/>
        <v>0</v>
      </c>
      <c r="DU30" s="1">
        <f t="shared" si="0"/>
        <v>0</v>
      </c>
      <c r="DV30" s="1">
        <f t="shared" si="1"/>
        <v>0</v>
      </c>
      <c r="DW30" s="1">
        <f t="shared" si="2"/>
        <v>0</v>
      </c>
      <c r="DX30" s="1">
        <f t="shared" si="3"/>
        <v>0</v>
      </c>
      <c r="DY30" s="172">
        <f t="shared" si="4"/>
        <v>0</v>
      </c>
      <c r="DZ30" s="1">
        <f t="shared" si="5"/>
        <v>0</v>
      </c>
      <c r="EA30" s="1">
        <f t="shared" si="6"/>
        <v>0</v>
      </c>
      <c r="EB30" s="1">
        <f t="shared" si="7"/>
        <v>0</v>
      </c>
      <c r="EC30" s="1">
        <f t="shared" si="8"/>
        <v>0</v>
      </c>
      <c r="ED30" s="1">
        <f t="shared" si="9"/>
        <v>0</v>
      </c>
      <c r="EE30" s="1">
        <f t="shared" si="10"/>
        <v>0</v>
      </c>
      <c r="EF30" s="1">
        <f t="shared" si="11"/>
        <v>0</v>
      </c>
      <c r="EG30" s="1">
        <f t="shared" si="12"/>
        <v>0</v>
      </c>
      <c r="EH30" s="1">
        <f t="shared" si="15"/>
        <v>0</v>
      </c>
      <c r="EI30" s="1">
        <f t="shared" si="16"/>
        <v>0</v>
      </c>
      <c r="EJ30" s="1">
        <f t="shared" si="17"/>
        <v>0</v>
      </c>
      <c r="EK30" s="1">
        <f t="shared" si="22"/>
        <v>0</v>
      </c>
      <c r="EL30" s="1">
        <f t="shared" si="18"/>
        <v>0</v>
      </c>
      <c r="EM30" s="1" t="e">
        <f t="shared" si="19"/>
        <v>#DIV/0!</v>
      </c>
      <c r="EN30" s="1" t="e">
        <f t="shared" si="20"/>
        <v>#DIV/0!</v>
      </c>
      <c r="EO30" s="1" t="e">
        <f t="shared" si="21"/>
        <v>#DIV/0!</v>
      </c>
    </row>
    <row r="31" spans="1:145" ht="11.25" x14ac:dyDescent="0.2">
      <c r="A31" s="92"/>
      <c r="B31" s="92"/>
      <c r="C31" s="92"/>
      <c r="D31" s="92"/>
      <c r="E31" s="3" t="str">
        <f>IF(Grades!E31="","",(VLOOKUP(Grades!E31,ALevels,2,FALSE)))</f>
        <v/>
      </c>
      <c r="F31" s="3" t="str">
        <f>IF(Grades!F31="","",(VLOOKUP(Grades!F31,ALevels,2,FALSE)))</f>
        <v/>
      </c>
      <c r="G31" s="3" t="str">
        <f>IF(Grades!G31="","",(VLOOKUP(Grades!G31,ALevels,2,FALSE)))</f>
        <v/>
      </c>
      <c r="H31" s="3" t="str">
        <f>IF(Grades!H31="","",(VLOOKUP(Grades!H31,ALevels,2,FALSE)))</f>
        <v/>
      </c>
      <c r="I31" s="3" t="str">
        <f>IF(Grades!I31="","",(VLOOKUP(Grades!I31,ALevels,2,FALSE)))</f>
        <v/>
      </c>
      <c r="J31" s="3" t="str">
        <f>IF(Grades!J31="","",(VLOOKUP(Grades!J31,ALevels,2,FALSE)))</f>
        <v/>
      </c>
      <c r="K31" s="3" t="str">
        <f>IF(Grades!K31="","",(VLOOKUP(Grades!K31,ALevels,2,FALSE)))</f>
        <v/>
      </c>
      <c r="L31" s="3" t="str">
        <f>IF(Grades!L31="","",(VLOOKUP(Grades!L31,ALevels,2,FALSE)))</f>
        <v/>
      </c>
      <c r="M31" s="3" t="str">
        <f>IF(Grades!M31="","",(VLOOKUP(Grades!M31,ALevels,2,FALSE)))</f>
        <v/>
      </c>
      <c r="N31" s="3" t="str">
        <f>IF(Grades!N31="","",(VLOOKUP(Grades!N31,ALevels,2,FALSE)))</f>
        <v/>
      </c>
      <c r="O31" s="3" t="str">
        <f>IF(Grades!O31="","",(VLOOKUP(Grades!O31,ALevels,2,FALSE)))</f>
        <v/>
      </c>
      <c r="P31" s="3" t="str">
        <f>IF(Grades!P31="","",(VLOOKUP(Grades!P31,ALevels,2,FALSE)))</f>
        <v/>
      </c>
      <c r="Q31" s="3" t="str">
        <f>IF(Grades!Q31="","",(VLOOKUP(Grades!Q31,ALevels,2,FALSE)))</f>
        <v/>
      </c>
      <c r="R31" s="3" t="str">
        <f>IF(Grades!R31="","",(VLOOKUP(Grades!R31,ALevels,2,FALSE)))</f>
        <v/>
      </c>
      <c r="S31" s="3" t="str">
        <f>IF(Grades!S31="","",(VLOOKUP(Grades!S31,ALevels,2,FALSE)))</f>
        <v/>
      </c>
      <c r="T31" s="3" t="str">
        <f>IF(Grades!T31="","",(VLOOKUP(Grades!T31,ALevels,2,FALSE)))</f>
        <v/>
      </c>
      <c r="U31" s="3" t="str">
        <f>IF(Grades!U31="","",(VLOOKUP(Grades!U31,ALevels,2,FALSE)))</f>
        <v/>
      </c>
      <c r="V31" s="3" t="str">
        <f>IF(Grades!V31="","",(VLOOKUP(Grades!V31,ALevels,2,FALSE)))</f>
        <v/>
      </c>
      <c r="W31" s="3" t="str">
        <f>IF(Grades!W31="","",(VLOOKUP(Grades!W31,ALevels,2,FALSE)))</f>
        <v/>
      </c>
      <c r="X31" s="3" t="str">
        <f>IF(Grades!X31="","",(VLOOKUP(Grades!X31,ALevels,2,FALSE)))</f>
        <v/>
      </c>
      <c r="Y31" s="3" t="str">
        <f>IF(Grades!Y31="","",(VLOOKUP(Grades!Y31,ALevels,2,FALSE)))</f>
        <v/>
      </c>
      <c r="Z31" s="3" t="str">
        <f>IF(Grades!Z31="","",(VLOOKUP(Grades!Z31,ALevels,2,FALSE)))</f>
        <v/>
      </c>
      <c r="AA31" s="3" t="str">
        <f>IF(Grades!AA31="","",(VLOOKUP(Grades!AA31,ALevels,2,FALSE)))</f>
        <v/>
      </c>
      <c r="AB31" s="3" t="str">
        <f>IF(Grades!AB31="","",(VLOOKUP(Grades!AB31,ALevels,2,FALSE)))</f>
        <v/>
      </c>
      <c r="AC31" s="3" t="str">
        <f>IF(Grades!AC31="","",(VLOOKUP(Grades!AC31,ALevels,2,FALSE)))</f>
        <v/>
      </c>
      <c r="AD31" s="3" t="str">
        <f>IF(Grades!AD31="","",(VLOOKUP(Grades!AD31,ALevels,2,FALSE)))</f>
        <v/>
      </c>
      <c r="AE31" s="3" t="str">
        <f>IF(Grades!AE31="","",(VLOOKUP(Grades!AE31,ALevels,2,FALSE)))</f>
        <v/>
      </c>
      <c r="AF31" s="3" t="str">
        <f>IF(Grades!AF31="","",(VLOOKUP(Grades!AF31,ALevels,2,FALSE)))</f>
        <v/>
      </c>
      <c r="AG31" s="3" t="str">
        <f>IF(Grades!AG31="","",(VLOOKUP(Grades!AG31,ALevels,2,FALSE)))</f>
        <v/>
      </c>
      <c r="AH31" s="3" t="str">
        <f>IF(Grades!AH31="","",(VLOOKUP(Grades!AH31,ALevels,2,FALSE)))</f>
        <v/>
      </c>
      <c r="AI31" s="3" t="str">
        <f>IF(Grades!AI31="","",(VLOOKUP(Grades!AI31,ALevels,2,FALSE)))</f>
        <v/>
      </c>
      <c r="AJ31" s="3" t="str">
        <f>IF(Grades!AJ31="","",(VLOOKUP(Grades!AJ31,ALevels,2,FALSE)))</f>
        <v/>
      </c>
      <c r="AK31" s="3" t="str">
        <f>IF(Grades!AK31="","",(VLOOKUP(Grades!AK31,ALevels,2,FALSE)))</f>
        <v/>
      </c>
      <c r="AL31" s="3" t="str">
        <f>IF(Grades!AL31="","",(VLOOKUP(Grades!AL31,ALevels,2,FALSE)))</f>
        <v/>
      </c>
      <c r="AM31" s="3" t="str">
        <f>IF(Grades!AM31="","",(VLOOKUP(Grades!AM31,ALevels,2,FALSE)))</f>
        <v/>
      </c>
      <c r="AN31" s="3" t="str">
        <f>IF(Grades!AN31="","",(VLOOKUP(Grades!AN31,ALevels,2,FALSE)))</f>
        <v/>
      </c>
      <c r="AO31" s="3" t="str">
        <f>IF(Grades!AO31="","",(VLOOKUP(Grades!AO31,ALevels,2,FALSE)))</f>
        <v/>
      </c>
      <c r="AP31" s="3" t="str">
        <f>IF(Grades!AP31="","",(VLOOKUP(Grades!AP31,ALevels,2,FALSE)))</f>
        <v/>
      </c>
      <c r="AQ31" s="3" t="str">
        <f>IF(Grades!AQ31="","",(VLOOKUP(Grades!AQ31,ALevels,2,FALSE)))</f>
        <v/>
      </c>
      <c r="AR31" s="3" t="str">
        <f>IF(Grades!AR31="","",(VLOOKUP(Grades!AR31,ALevels,2,FALSE)))</f>
        <v/>
      </c>
      <c r="AS31" s="3" t="str">
        <f>IF(Grades!AS31="","",(VLOOKUP(Grades!AS31,ALevels,2,FALSE)))</f>
        <v/>
      </c>
      <c r="AT31" s="3" t="str">
        <f>IF(Grades!AT31="","",(VLOOKUP(Grades!AT31,ALevels,2,FALSE)))</f>
        <v/>
      </c>
      <c r="AU31" s="3" t="str">
        <f>IF(Grades!AU31="","",(VLOOKUP(Grades!AU31,ALevels,2,FALSE)))</f>
        <v/>
      </c>
      <c r="AV31" s="3" t="str">
        <f>IF(Grades!AV31="","",(VLOOKUP(Grades!AV31,ALevels,2,FALSE)))</f>
        <v/>
      </c>
      <c r="AW31" s="6" t="str">
        <f>IF(Grades!AW31="","",(VLOOKUP(Grades!AW31,ASLevels,2,FALSE)))</f>
        <v/>
      </c>
      <c r="AX31" s="6" t="str">
        <f>IF(Grades!AX31="","",(VLOOKUP(Grades!AX31,ASLevels,2,FALSE)))</f>
        <v/>
      </c>
      <c r="AY31" s="6" t="str">
        <f>IF(Grades!AY31="","",(VLOOKUP(Grades!AY31,ASLevels,2,FALSE)))</f>
        <v/>
      </c>
      <c r="AZ31" s="6" t="str">
        <f>IF(Grades!AZ31="","",(VLOOKUP(Grades!AZ31,ASLevels,2,FALSE)))</f>
        <v/>
      </c>
      <c r="BA31" s="6" t="str">
        <f>IF(Grades!BA31="","",(VLOOKUP(Grades!BA31,ASLevels,2,FALSE)))</f>
        <v/>
      </c>
      <c r="BB31" s="6" t="str">
        <f>IF(Grades!BB31="","",(VLOOKUP(Grades!BB31,ASLevels,2,FALSE)))</f>
        <v/>
      </c>
      <c r="BC31" s="6" t="str">
        <f>IF(Grades!BC31="","",(VLOOKUP(Grades!BC31,ASLevels,2,FALSE)))</f>
        <v/>
      </c>
      <c r="BD31" s="6" t="str">
        <f>IF(Grades!BD31="","",(VLOOKUP(Grades!BD31,ASLevels,2,FALSE)))</f>
        <v/>
      </c>
      <c r="BE31" s="6" t="str">
        <f>IF(Grades!BE31="","",(VLOOKUP(Grades!BE31,ASLevels,2,FALSE)))</f>
        <v/>
      </c>
      <c r="BF31" s="6" t="str">
        <f>IF(Grades!BF31="","",(VLOOKUP(Grades!BF31,ASLevels,2,FALSE)))</f>
        <v/>
      </c>
      <c r="BG31" s="6" t="str">
        <f>IF(Grades!BG31="","",(VLOOKUP(Grades!BG31,ASLevels,2,FALSE)))</f>
        <v/>
      </c>
      <c r="BH31" s="6" t="str">
        <f>IF(Grades!BH31="","",(VLOOKUP(Grades!BH31,ASLevels,2,FALSE)))</f>
        <v/>
      </c>
      <c r="BI31" s="6" t="str">
        <f>IF(Grades!BI31="","",(VLOOKUP(Grades!BI31,ASLevels,2,FALSE)))</f>
        <v/>
      </c>
      <c r="BJ31" s="6" t="str">
        <f>IF(Grades!BJ31="","",(VLOOKUP(Grades!BJ31,ASLevels,2,FALSE)))</f>
        <v/>
      </c>
      <c r="BK31" s="6" t="str">
        <f>IF(Grades!BK31="","",(VLOOKUP(Grades!BK31,ASLevels,2,FALSE)))</f>
        <v/>
      </c>
      <c r="BL31" s="6" t="str">
        <f>IF(Grades!BL31="","",(VLOOKUP(Grades!BL31,ASLevels,2,FALSE)))</f>
        <v/>
      </c>
      <c r="BM31" s="6" t="str">
        <f>IF(Grades!BM31="","",(VLOOKUP(Grades!BM31,ASLevels,2,FALSE)))</f>
        <v/>
      </c>
      <c r="BN31" s="6" t="str">
        <f>IF(Grades!BN31="","",(VLOOKUP(Grades!BN31,ASLevels,2,FALSE)))</f>
        <v/>
      </c>
      <c r="BO31" s="6" t="str">
        <f>IF(Grades!BO31="","",(VLOOKUP(Grades!BO31,ASLevels,2,FALSE)))</f>
        <v/>
      </c>
      <c r="BP31" s="6" t="str">
        <f>IF(Grades!BP31="","",(VLOOKUP(Grades!BP31,ASLevels,2,FALSE)))</f>
        <v/>
      </c>
      <c r="BQ31" s="6" t="str">
        <f>IF(Grades!BQ31="","",(VLOOKUP(Grades!BQ31,ASLevels,2,FALSE)))</f>
        <v/>
      </c>
      <c r="BR31" s="6" t="str">
        <f>IF(Grades!BR31="","",(VLOOKUP(Grades!BR31,ASLevels,2,FALSE)))</f>
        <v/>
      </c>
      <c r="BS31" s="6" t="str">
        <f>IF(Grades!BS31="","",(VLOOKUP(Grades!BS31,ASLevels,2,FALSE)))</f>
        <v/>
      </c>
      <c r="BT31" s="6" t="str">
        <f>IF(Grades!BT31="","",(VLOOKUP(Grades!BT31,ASLevels,2,FALSE)))</f>
        <v/>
      </c>
      <c r="BU31" s="6" t="str">
        <f>IF(Grades!BU31="","",(VLOOKUP(Grades!BU31,ASLevels,2,FALSE)))</f>
        <v/>
      </c>
      <c r="BV31" s="6" t="str">
        <f>IF(Grades!BV31="","",(VLOOKUP(Grades!BV31,ASLevels,2,FALSE)))</f>
        <v/>
      </c>
      <c r="BW31" s="6" t="str">
        <f>IF(Grades!BW31="","",(VLOOKUP(Grades!BW31,ASLevels,2,FALSE)))</f>
        <v/>
      </c>
      <c r="BX31" s="6" t="str">
        <f>IF(Grades!BX31="","",(VLOOKUP(Grades!BX31,ASLevels,2,FALSE)))</f>
        <v/>
      </c>
      <c r="BY31" s="6" t="str">
        <f>IF(Grades!BY31="","",(VLOOKUP(Grades!BY31,ASLevels,2,FALSE)))</f>
        <v/>
      </c>
      <c r="BZ31" s="6" t="str">
        <f>IF(Grades!BZ31="","",(VLOOKUP(Grades!BZ31,ASLevels,2,FALSE)))</f>
        <v/>
      </c>
      <c r="CA31" s="6" t="str">
        <f>IF(Grades!CA31="","",(VLOOKUP(Grades!CA31,ASLevels,2,FALSE)))</f>
        <v/>
      </c>
      <c r="CB31" s="6" t="str">
        <f>IF(Grades!CB31="","",(VLOOKUP(Grades!CB31,ASLevels,2,FALSE)))</f>
        <v/>
      </c>
      <c r="CC31" s="6" t="str">
        <f>IF(Grades!CC31="","",(VLOOKUP(Grades!CC31,ASLevels,2,FALSE)))</f>
        <v/>
      </c>
      <c r="CD31" s="6" t="str">
        <f>IF(Grades!CD31="","",(VLOOKUP(Grades!CD31,ASLevels,2,FALSE)))</f>
        <v/>
      </c>
      <c r="CE31" s="6" t="str">
        <f>IF(Grades!CE31="","",(VLOOKUP(Grades!CE31,ASLevels,2,FALSE)))</f>
        <v/>
      </c>
      <c r="CF31" s="6" t="str">
        <f>IF(Grades!CF31="","",(VLOOKUP(Grades!CF31,ASLevels,2,FALSE)))</f>
        <v/>
      </c>
      <c r="CG31" s="6" t="str">
        <f>IF(Grades!CG31="","",(VLOOKUP(Grades!CG31,ASLevels,2,FALSE)))</f>
        <v/>
      </c>
      <c r="CH31" s="6" t="str">
        <f>IF(Grades!CH31="","",(VLOOKUP(Grades!CH31,ASLevels,2,FALSE)))</f>
        <v/>
      </c>
      <c r="CI31" s="6" t="str">
        <f>IF(Grades!CI31="","",(VLOOKUP(Grades!CI31,ASLevels,2,FALSE)))</f>
        <v/>
      </c>
      <c r="CJ31" s="6" t="str">
        <f>IF(Grades!CJ31="","",(VLOOKUP(Grades!CJ31,ASLevels,2,FALSE)))</f>
        <v/>
      </c>
      <c r="CK31" s="6" t="str">
        <f>IF(Grades!CK31="","",(VLOOKUP(Grades!CK31,ASLevels,2,FALSE)))</f>
        <v/>
      </c>
      <c r="CL31" s="6" t="str">
        <f>IF(Grades!CL31="","",(VLOOKUP(Grades!CL31,ASLevels,2,FALSE)))</f>
        <v/>
      </c>
      <c r="CM31" s="6" t="str">
        <f>IF(Grades!CM31="","",(VLOOKUP(Grades!CM31,ASLevels,2,FALSE)))</f>
        <v/>
      </c>
      <c r="CN31" s="6" t="str">
        <f>IF(Grades!CN31="","",(VLOOKUP(Grades!CN31,ASLevels,2,FALSE)))</f>
        <v/>
      </c>
      <c r="CO31" s="39" t="str">
        <f>IF(Grades!CO31="","",(VLOOKUP(Grades!CO31,EP,2,FALSE)))</f>
        <v/>
      </c>
      <c r="CP31" s="9" t="str">
        <f>IF(Grades!CP31="","",(VLOOKUP(Grades!CP31,KeySkills,2,FALSE)))</f>
        <v/>
      </c>
      <c r="CQ31" s="9" t="str">
        <f>IF(Grades!CQ31="","",(VLOOKUP(Grades!CQ31,KeySkills,2,FALSE)))</f>
        <v/>
      </c>
      <c r="CR31" s="9" t="str">
        <f>IF(Grades!CR31="","",(VLOOKUP(Grades!CR31,KeySkills,2,FALSE)))</f>
        <v/>
      </c>
      <c r="CS31" s="13" t="str">
        <f>IF(Grades!CS31="","",(VLOOKUP(Grades!CS31,BTECOCRNatCert,2,FALSE)))</f>
        <v/>
      </c>
      <c r="CT31" s="13" t="str">
        <f>IF(Grades!CT31="","",(VLOOKUP(Grades!CT31,BTECOCRNatCert,2,FALSE)))</f>
        <v/>
      </c>
      <c r="CU31" s="13" t="str">
        <f>IF(Grades!CU31="","",(VLOOKUP(Grades!CU31,BTECOCRNatCert,2,FALSE)))</f>
        <v/>
      </c>
      <c r="CV31" s="13" t="str">
        <f>IF(Grades!CV31="","",(VLOOKUP(Grades!CV31,BTECOCRNatCert,2,FALSE)))</f>
        <v/>
      </c>
      <c r="CW31" s="13" t="str">
        <f>IF(Grades!CW31="","",(VLOOKUP(Grades!CW31,BTECOCRNatCert,2,FALSE)))</f>
        <v/>
      </c>
      <c r="CX31" s="13" t="str">
        <f>IF(Grades!CX31="","",(VLOOKUP(Grades!CX31,BTECOCRNatCert,2,FALSE)))</f>
        <v/>
      </c>
      <c r="CY31" s="13" t="str">
        <f>IF(Grades!CY31="","",(VLOOKUP(Grades!CY31,BTECOCRNatCert,2,FALSE)))</f>
        <v/>
      </c>
      <c r="CZ31" s="15" t="str">
        <f>IF(Grades!CZ31="","",(VLOOKUP(Grades!CZ31,BTECNatDip,2,FALSE)))</f>
        <v/>
      </c>
      <c r="DA31" s="15" t="str">
        <f>IF(Grades!DA31="","",(VLOOKUP(Grades!DA31,BTECNatDip,2,FALSE)))</f>
        <v/>
      </c>
      <c r="DB31" s="15" t="str">
        <f>IF(Grades!DB31="","",(VLOOKUP(Grades!DB31,BTECNatDip,2,FALSE)))</f>
        <v/>
      </c>
      <c r="DC31" s="21" t="str">
        <f>IF(Grades!DC31="","",(VLOOKUP(Grades!DC31,OCRNatDip,2,FALSE)))</f>
        <v/>
      </c>
      <c r="DD31" s="21" t="str">
        <f>IF(Grades!DD31="","",(VLOOKUP(Grades!DD31,OCRNatDip,2,FALSE)))</f>
        <v/>
      </c>
      <c r="DE31" s="21" t="str">
        <f>IF(Grades!DE31="","",(VLOOKUP(Grades!DE31,OCRNatDip,2,FALSE)))</f>
        <v/>
      </c>
      <c r="DF31" s="37" t="str">
        <f>IF(Grades!DF31="","",(VLOOKUP(Grades!DF31,BTECExtDip,2,FALSE)))</f>
        <v/>
      </c>
      <c r="DG31" s="37" t="str">
        <f>IF(Grades!DG31="","",(VLOOKUP(Grades!DG31,BTECExtDip,2,FALSE)))</f>
        <v/>
      </c>
      <c r="DH31" s="37" t="str">
        <f>IF(Grades!DH31="","",(VLOOKUP(Grades!DH31,BTECExtDip,2,FALSE)))</f>
        <v/>
      </c>
      <c r="DI31" s="21" t="str">
        <f>IF(Grades!DI31="","",(VLOOKUP(Grades!DI31,OCRExtDip,2,FALSE)))</f>
        <v/>
      </c>
      <c r="DJ31" s="21" t="str">
        <f>IF(Grades!DJ31="","",(VLOOKUP(Grades!DJ31,OCRExtDip,2,FALSE)))</f>
        <v/>
      </c>
      <c r="DK31" s="21" t="str">
        <f>IF(Grades!DK31="","",(VLOOKUP(Grades!DK31,OCRExtDip,2,FALSE)))</f>
        <v/>
      </c>
      <c r="DL31" s="17" t="str">
        <f>IF(Grades!DL31="","",(VLOOKUP(Grades!DL31,PL,2,FALSE)))</f>
        <v/>
      </c>
      <c r="DM31" s="38" t="str">
        <f>IF(Grades!DM31="","",(VLOOKUP(Grades!DM31,FSM,2,FALSE)))</f>
        <v/>
      </c>
      <c r="DN31" s="38" t="str">
        <f>IF(Grades!DN31="","",(VLOOKUP(Grades!DN31,FSM,2,FALSE)))</f>
        <v/>
      </c>
      <c r="DO31" s="9" t="str">
        <f>IF(Grades!DO31="","",(VLOOKUP(Grades!DO31,AEA,2,FALSE)))</f>
        <v/>
      </c>
      <c r="DP31" s="9" t="str">
        <f>IF(Grades!DP31="","",(VLOOKUP(Grades!DP31,AEA,2,FALSE)))</f>
        <v/>
      </c>
      <c r="DQ31" s="9" t="str">
        <f>IF(Grades!DQ31="","",(VLOOKUP(Grades!DQ31,AEA,2,FALSE)))</f>
        <v/>
      </c>
      <c r="DR31" s="62" t="str">
        <f>IF(Grades!DR31="","",(VLOOKUP(Grades!DR31,AllDip?,2,FALSE)))</f>
        <v/>
      </c>
      <c r="DT31" s="1">
        <f t="shared" si="14"/>
        <v>0</v>
      </c>
      <c r="DU31" s="1">
        <f t="shared" si="0"/>
        <v>0</v>
      </c>
      <c r="DV31" s="1">
        <f t="shared" si="1"/>
        <v>0</v>
      </c>
      <c r="DW31" s="1">
        <f t="shared" si="2"/>
        <v>0</v>
      </c>
      <c r="DX31" s="1">
        <f t="shared" si="3"/>
        <v>0</v>
      </c>
      <c r="DY31" s="172">
        <f t="shared" si="4"/>
        <v>0</v>
      </c>
      <c r="DZ31" s="1">
        <f t="shared" si="5"/>
        <v>0</v>
      </c>
      <c r="EA31" s="1">
        <f t="shared" si="6"/>
        <v>0</v>
      </c>
      <c r="EB31" s="1">
        <f t="shared" si="7"/>
        <v>0</v>
      </c>
      <c r="EC31" s="1">
        <f t="shared" si="8"/>
        <v>0</v>
      </c>
      <c r="ED31" s="1">
        <f t="shared" si="9"/>
        <v>0</v>
      </c>
      <c r="EE31" s="1">
        <f t="shared" si="10"/>
        <v>0</v>
      </c>
      <c r="EF31" s="1">
        <f t="shared" si="11"/>
        <v>0</v>
      </c>
      <c r="EG31" s="1">
        <f t="shared" si="12"/>
        <v>0</v>
      </c>
      <c r="EH31" s="1">
        <f t="shared" si="15"/>
        <v>0</v>
      </c>
      <c r="EI31" s="1">
        <f t="shared" si="16"/>
        <v>0</v>
      </c>
      <c r="EJ31" s="1">
        <f t="shared" si="17"/>
        <v>0</v>
      </c>
      <c r="EK31" s="1">
        <f t="shared" si="22"/>
        <v>0</v>
      </c>
      <c r="EL31" s="1">
        <f t="shared" si="18"/>
        <v>0</v>
      </c>
      <c r="EM31" s="1" t="e">
        <f t="shared" si="19"/>
        <v>#DIV/0!</v>
      </c>
      <c r="EN31" s="1" t="e">
        <f t="shared" si="20"/>
        <v>#DIV/0!</v>
      </c>
      <c r="EO31" s="1" t="e">
        <f t="shared" si="21"/>
        <v>#DIV/0!</v>
      </c>
    </row>
    <row r="32" spans="1:145" ht="11.25" x14ac:dyDescent="0.2">
      <c r="A32" s="92"/>
      <c r="B32" s="92"/>
      <c r="C32" s="92"/>
      <c r="D32" s="92"/>
      <c r="E32" s="3" t="str">
        <f>IF(Grades!E32="","",(VLOOKUP(Grades!E32,ALevels,2,FALSE)))</f>
        <v/>
      </c>
      <c r="F32" s="3" t="str">
        <f>IF(Grades!F32="","",(VLOOKUP(Grades!F32,ALevels,2,FALSE)))</f>
        <v/>
      </c>
      <c r="G32" s="3" t="str">
        <f>IF(Grades!G32="","",(VLOOKUP(Grades!G32,ALevels,2,FALSE)))</f>
        <v/>
      </c>
      <c r="H32" s="3" t="str">
        <f>IF(Grades!H32="","",(VLOOKUP(Grades!H32,ALevels,2,FALSE)))</f>
        <v/>
      </c>
      <c r="I32" s="3" t="str">
        <f>IF(Grades!I32="","",(VLOOKUP(Grades!I32,ALevels,2,FALSE)))</f>
        <v/>
      </c>
      <c r="J32" s="3" t="str">
        <f>IF(Grades!J32="","",(VLOOKUP(Grades!J32,ALevels,2,FALSE)))</f>
        <v/>
      </c>
      <c r="K32" s="3" t="str">
        <f>IF(Grades!K32="","",(VLOOKUP(Grades!K32,ALevels,2,FALSE)))</f>
        <v/>
      </c>
      <c r="L32" s="3" t="str">
        <f>IF(Grades!L32="","",(VLOOKUP(Grades!L32,ALevels,2,FALSE)))</f>
        <v/>
      </c>
      <c r="M32" s="3" t="str">
        <f>IF(Grades!M32="","",(VLOOKUP(Grades!M32,ALevels,2,FALSE)))</f>
        <v/>
      </c>
      <c r="N32" s="3" t="str">
        <f>IF(Grades!N32="","",(VLOOKUP(Grades!N32,ALevels,2,FALSE)))</f>
        <v/>
      </c>
      <c r="O32" s="3" t="str">
        <f>IF(Grades!O32="","",(VLOOKUP(Grades!O32,ALevels,2,FALSE)))</f>
        <v/>
      </c>
      <c r="P32" s="3" t="str">
        <f>IF(Grades!P32="","",(VLOOKUP(Grades!P32,ALevels,2,FALSE)))</f>
        <v/>
      </c>
      <c r="Q32" s="3" t="str">
        <f>IF(Grades!Q32="","",(VLOOKUP(Grades!Q32,ALevels,2,FALSE)))</f>
        <v/>
      </c>
      <c r="R32" s="3" t="str">
        <f>IF(Grades!R32="","",(VLOOKUP(Grades!R32,ALevels,2,FALSE)))</f>
        <v/>
      </c>
      <c r="S32" s="3" t="str">
        <f>IF(Grades!S32="","",(VLOOKUP(Grades!S32,ALevels,2,FALSE)))</f>
        <v/>
      </c>
      <c r="T32" s="3" t="str">
        <f>IF(Grades!T32="","",(VLOOKUP(Grades!T32,ALevels,2,FALSE)))</f>
        <v/>
      </c>
      <c r="U32" s="3" t="str">
        <f>IF(Grades!U32="","",(VLOOKUP(Grades!U32,ALevels,2,FALSE)))</f>
        <v/>
      </c>
      <c r="V32" s="3" t="str">
        <f>IF(Grades!V32="","",(VLOOKUP(Grades!V32,ALevels,2,FALSE)))</f>
        <v/>
      </c>
      <c r="W32" s="3" t="str">
        <f>IF(Grades!W32="","",(VLOOKUP(Grades!W32,ALevels,2,FALSE)))</f>
        <v/>
      </c>
      <c r="X32" s="3" t="str">
        <f>IF(Grades!X32="","",(VLOOKUP(Grades!X32,ALevels,2,FALSE)))</f>
        <v/>
      </c>
      <c r="Y32" s="3" t="str">
        <f>IF(Grades!Y32="","",(VLOOKUP(Grades!Y32,ALevels,2,FALSE)))</f>
        <v/>
      </c>
      <c r="Z32" s="3" t="str">
        <f>IF(Grades!Z32="","",(VLOOKUP(Grades!Z32,ALevels,2,FALSE)))</f>
        <v/>
      </c>
      <c r="AA32" s="3" t="str">
        <f>IF(Grades!AA32="","",(VLOOKUP(Grades!AA32,ALevels,2,FALSE)))</f>
        <v/>
      </c>
      <c r="AB32" s="3" t="str">
        <f>IF(Grades!AB32="","",(VLOOKUP(Grades!AB32,ALevels,2,FALSE)))</f>
        <v/>
      </c>
      <c r="AC32" s="3" t="str">
        <f>IF(Grades!AC32="","",(VLOOKUP(Grades!AC32,ALevels,2,FALSE)))</f>
        <v/>
      </c>
      <c r="AD32" s="3" t="str">
        <f>IF(Grades!AD32="","",(VLOOKUP(Grades!AD32,ALevels,2,FALSE)))</f>
        <v/>
      </c>
      <c r="AE32" s="3" t="str">
        <f>IF(Grades!AE32="","",(VLOOKUP(Grades!AE32,ALevels,2,FALSE)))</f>
        <v/>
      </c>
      <c r="AF32" s="3" t="str">
        <f>IF(Grades!AF32="","",(VLOOKUP(Grades!AF32,ALevels,2,FALSE)))</f>
        <v/>
      </c>
      <c r="AG32" s="3" t="str">
        <f>IF(Grades!AG32="","",(VLOOKUP(Grades!AG32,ALevels,2,FALSE)))</f>
        <v/>
      </c>
      <c r="AH32" s="3" t="str">
        <f>IF(Grades!AH32="","",(VLOOKUP(Grades!AH32,ALevels,2,FALSE)))</f>
        <v/>
      </c>
      <c r="AI32" s="3" t="str">
        <f>IF(Grades!AI32="","",(VLOOKUP(Grades!AI32,ALevels,2,FALSE)))</f>
        <v/>
      </c>
      <c r="AJ32" s="3" t="str">
        <f>IF(Grades!AJ32="","",(VLOOKUP(Grades!AJ32,ALevels,2,FALSE)))</f>
        <v/>
      </c>
      <c r="AK32" s="3" t="str">
        <f>IF(Grades!AK32="","",(VLOOKUP(Grades!AK32,ALevels,2,FALSE)))</f>
        <v/>
      </c>
      <c r="AL32" s="3" t="str">
        <f>IF(Grades!AL32="","",(VLOOKUP(Grades!AL32,ALevels,2,FALSE)))</f>
        <v/>
      </c>
      <c r="AM32" s="3" t="str">
        <f>IF(Grades!AM32="","",(VLOOKUP(Grades!AM32,ALevels,2,FALSE)))</f>
        <v/>
      </c>
      <c r="AN32" s="3" t="str">
        <f>IF(Grades!AN32="","",(VLOOKUP(Grades!AN32,ALevels,2,FALSE)))</f>
        <v/>
      </c>
      <c r="AO32" s="3" t="str">
        <f>IF(Grades!AO32="","",(VLOOKUP(Grades!AO32,ALevels,2,FALSE)))</f>
        <v/>
      </c>
      <c r="AP32" s="3" t="str">
        <f>IF(Grades!AP32="","",(VLOOKUP(Grades!AP32,ALevels,2,FALSE)))</f>
        <v/>
      </c>
      <c r="AQ32" s="3" t="str">
        <f>IF(Grades!AQ32="","",(VLOOKUP(Grades!AQ32,ALevels,2,FALSE)))</f>
        <v/>
      </c>
      <c r="AR32" s="3" t="str">
        <f>IF(Grades!AR32="","",(VLOOKUP(Grades!AR32,ALevels,2,FALSE)))</f>
        <v/>
      </c>
      <c r="AS32" s="3" t="str">
        <f>IF(Grades!AS32="","",(VLOOKUP(Grades!AS32,ALevels,2,FALSE)))</f>
        <v/>
      </c>
      <c r="AT32" s="3" t="str">
        <f>IF(Grades!AT32="","",(VLOOKUP(Grades!AT32,ALevels,2,FALSE)))</f>
        <v/>
      </c>
      <c r="AU32" s="3" t="str">
        <f>IF(Grades!AU32="","",(VLOOKUP(Grades!AU32,ALevels,2,FALSE)))</f>
        <v/>
      </c>
      <c r="AV32" s="3" t="str">
        <f>IF(Grades!AV32="","",(VLOOKUP(Grades!AV32,ALevels,2,FALSE)))</f>
        <v/>
      </c>
      <c r="AW32" s="6" t="str">
        <f>IF(Grades!AW32="","",(VLOOKUP(Grades!AW32,ASLevels,2,FALSE)))</f>
        <v/>
      </c>
      <c r="AX32" s="6" t="str">
        <f>IF(Grades!AX32="","",(VLOOKUP(Grades!AX32,ASLevels,2,FALSE)))</f>
        <v/>
      </c>
      <c r="AY32" s="6" t="str">
        <f>IF(Grades!AY32="","",(VLOOKUP(Grades!AY32,ASLevels,2,FALSE)))</f>
        <v/>
      </c>
      <c r="AZ32" s="6" t="str">
        <f>IF(Grades!AZ32="","",(VLOOKUP(Grades!AZ32,ASLevels,2,FALSE)))</f>
        <v/>
      </c>
      <c r="BA32" s="6" t="str">
        <f>IF(Grades!BA32="","",(VLOOKUP(Grades!BA32,ASLevels,2,FALSE)))</f>
        <v/>
      </c>
      <c r="BB32" s="6" t="str">
        <f>IF(Grades!BB32="","",(VLOOKUP(Grades!BB32,ASLevels,2,FALSE)))</f>
        <v/>
      </c>
      <c r="BC32" s="6" t="str">
        <f>IF(Grades!BC32="","",(VLOOKUP(Grades!BC32,ASLevels,2,FALSE)))</f>
        <v/>
      </c>
      <c r="BD32" s="6" t="str">
        <f>IF(Grades!BD32="","",(VLOOKUP(Grades!BD32,ASLevels,2,FALSE)))</f>
        <v/>
      </c>
      <c r="BE32" s="6" t="str">
        <f>IF(Grades!BE32="","",(VLOOKUP(Grades!BE32,ASLevels,2,FALSE)))</f>
        <v/>
      </c>
      <c r="BF32" s="6" t="str">
        <f>IF(Grades!BF32="","",(VLOOKUP(Grades!BF32,ASLevels,2,FALSE)))</f>
        <v/>
      </c>
      <c r="BG32" s="6" t="str">
        <f>IF(Grades!BG32="","",(VLOOKUP(Grades!BG32,ASLevels,2,FALSE)))</f>
        <v/>
      </c>
      <c r="BH32" s="6" t="str">
        <f>IF(Grades!BH32="","",(VLOOKUP(Grades!BH32,ASLevels,2,FALSE)))</f>
        <v/>
      </c>
      <c r="BI32" s="6" t="str">
        <f>IF(Grades!BI32="","",(VLOOKUP(Grades!BI32,ASLevels,2,FALSE)))</f>
        <v/>
      </c>
      <c r="BJ32" s="6" t="str">
        <f>IF(Grades!BJ32="","",(VLOOKUP(Grades!BJ32,ASLevels,2,FALSE)))</f>
        <v/>
      </c>
      <c r="BK32" s="6" t="str">
        <f>IF(Grades!BK32="","",(VLOOKUP(Grades!BK32,ASLevels,2,FALSE)))</f>
        <v/>
      </c>
      <c r="BL32" s="6" t="str">
        <f>IF(Grades!BL32="","",(VLOOKUP(Grades!BL32,ASLevels,2,FALSE)))</f>
        <v/>
      </c>
      <c r="BM32" s="6" t="str">
        <f>IF(Grades!BM32="","",(VLOOKUP(Grades!BM32,ASLevels,2,FALSE)))</f>
        <v/>
      </c>
      <c r="BN32" s="6" t="str">
        <f>IF(Grades!BN32="","",(VLOOKUP(Grades!BN32,ASLevels,2,FALSE)))</f>
        <v/>
      </c>
      <c r="BO32" s="6" t="str">
        <f>IF(Grades!BO32="","",(VLOOKUP(Grades!BO32,ASLevels,2,FALSE)))</f>
        <v/>
      </c>
      <c r="BP32" s="6" t="str">
        <f>IF(Grades!BP32="","",(VLOOKUP(Grades!BP32,ASLevels,2,FALSE)))</f>
        <v/>
      </c>
      <c r="BQ32" s="6" t="str">
        <f>IF(Grades!BQ32="","",(VLOOKUP(Grades!BQ32,ASLevels,2,FALSE)))</f>
        <v/>
      </c>
      <c r="BR32" s="6" t="str">
        <f>IF(Grades!BR32="","",(VLOOKUP(Grades!BR32,ASLevels,2,FALSE)))</f>
        <v/>
      </c>
      <c r="BS32" s="6" t="str">
        <f>IF(Grades!BS32="","",(VLOOKUP(Grades!BS32,ASLevels,2,FALSE)))</f>
        <v/>
      </c>
      <c r="BT32" s="6" t="str">
        <f>IF(Grades!BT32="","",(VLOOKUP(Grades!BT32,ASLevels,2,FALSE)))</f>
        <v/>
      </c>
      <c r="BU32" s="6" t="str">
        <f>IF(Grades!BU32="","",(VLOOKUP(Grades!BU32,ASLevels,2,FALSE)))</f>
        <v/>
      </c>
      <c r="BV32" s="6" t="str">
        <f>IF(Grades!BV32="","",(VLOOKUP(Grades!BV32,ASLevels,2,FALSE)))</f>
        <v/>
      </c>
      <c r="BW32" s="6" t="str">
        <f>IF(Grades!BW32="","",(VLOOKUP(Grades!BW32,ASLevels,2,FALSE)))</f>
        <v/>
      </c>
      <c r="BX32" s="6" t="str">
        <f>IF(Grades!BX32="","",(VLOOKUP(Grades!BX32,ASLevels,2,FALSE)))</f>
        <v/>
      </c>
      <c r="BY32" s="6" t="str">
        <f>IF(Grades!BY32="","",(VLOOKUP(Grades!BY32,ASLevels,2,FALSE)))</f>
        <v/>
      </c>
      <c r="BZ32" s="6" t="str">
        <f>IF(Grades!BZ32="","",(VLOOKUP(Grades!BZ32,ASLevels,2,FALSE)))</f>
        <v/>
      </c>
      <c r="CA32" s="6" t="str">
        <f>IF(Grades!CA32="","",(VLOOKUP(Grades!CA32,ASLevels,2,FALSE)))</f>
        <v/>
      </c>
      <c r="CB32" s="6" t="str">
        <f>IF(Grades!CB32="","",(VLOOKUP(Grades!CB32,ASLevels,2,FALSE)))</f>
        <v/>
      </c>
      <c r="CC32" s="6" t="str">
        <f>IF(Grades!CC32="","",(VLOOKUP(Grades!CC32,ASLevels,2,FALSE)))</f>
        <v/>
      </c>
      <c r="CD32" s="6" t="str">
        <f>IF(Grades!CD32="","",(VLOOKUP(Grades!CD32,ASLevels,2,FALSE)))</f>
        <v/>
      </c>
      <c r="CE32" s="6" t="str">
        <f>IF(Grades!CE32="","",(VLOOKUP(Grades!CE32,ASLevels,2,FALSE)))</f>
        <v/>
      </c>
      <c r="CF32" s="6" t="str">
        <f>IF(Grades!CF32="","",(VLOOKUP(Grades!CF32,ASLevels,2,FALSE)))</f>
        <v/>
      </c>
      <c r="CG32" s="6" t="str">
        <f>IF(Grades!CG32="","",(VLOOKUP(Grades!CG32,ASLevels,2,FALSE)))</f>
        <v/>
      </c>
      <c r="CH32" s="6" t="str">
        <f>IF(Grades!CH32="","",(VLOOKUP(Grades!CH32,ASLevels,2,FALSE)))</f>
        <v/>
      </c>
      <c r="CI32" s="6" t="str">
        <f>IF(Grades!CI32="","",(VLOOKUP(Grades!CI32,ASLevels,2,FALSE)))</f>
        <v/>
      </c>
      <c r="CJ32" s="6" t="str">
        <f>IF(Grades!CJ32="","",(VLOOKUP(Grades!CJ32,ASLevels,2,FALSE)))</f>
        <v/>
      </c>
      <c r="CK32" s="6" t="str">
        <f>IF(Grades!CK32="","",(VLOOKUP(Grades!CK32,ASLevels,2,FALSE)))</f>
        <v/>
      </c>
      <c r="CL32" s="6" t="str">
        <f>IF(Grades!CL32="","",(VLOOKUP(Grades!CL32,ASLevels,2,FALSE)))</f>
        <v/>
      </c>
      <c r="CM32" s="6" t="str">
        <f>IF(Grades!CM32="","",(VLOOKUP(Grades!CM32,ASLevels,2,FALSE)))</f>
        <v/>
      </c>
      <c r="CN32" s="6" t="str">
        <f>IF(Grades!CN32="","",(VLOOKUP(Grades!CN32,ASLevels,2,FALSE)))</f>
        <v/>
      </c>
      <c r="CO32" s="39" t="str">
        <f>IF(Grades!CO32="","",(VLOOKUP(Grades!CO32,EP,2,FALSE)))</f>
        <v/>
      </c>
      <c r="CP32" s="9" t="str">
        <f>IF(Grades!CP32="","",(VLOOKUP(Grades!CP32,KeySkills,2,FALSE)))</f>
        <v/>
      </c>
      <c r="CQ32" s="9" t="str">
        <f>IF(Grades!CQ32="","",(VLOOKUP(Grades!CQ32,KeySkills,2,FALSE)))</f>
        <v/>
      </c>
      <c r="CR32" s="9" t="str">
        <f>IF(Grades!CR32="","",(VLOOKUP(Grades!CR32,KeySkills,2,FALSE)))</f>
        <v/>
      </c>
      <c r="CS32" s="13" t="str">
        <f>IF(Grades!CS32="","",(VLOOKUP(Grades!CS32,BTECOCRNatCert,2,FALSE)))</f>
        <v/>
      </c>
      <c r="CT32" s="13" t="str">
        <f>IF(Grades!CT32="","",(VLOOKUP(Grades!CT32,BTECOCRNatCert,2,FALSE)))</f>
        <v/>
      </c>
      <c r="CU32" s="13" t="str">
        <f>IF(Grades!CU32="","",(VLOOKUP(Grades!CU32,BTECOCRNatCert,2,FALSE)))</f>
        <v/>
      </c>
      <c r="CV32" s="13" t="str">
        <f>IF(Grades!CV32="","",(VLOOKUP(Grades!CV32,BTECOCRNatCert,2,FALSE)))</f>
        <v/>
      </c>
      <c r="CW32" s="13" t="str">
        <f>IF(Grades!CW32="","",(VLOOKUP(Grades!CW32,BTECOCRNatCert,2,FALSE)))</f>
        <v/>
      </c>
      <c r="CX32" s="13" t="str">
        <f>IF(Grades!CX32="","",(VLOOKUP(Grades!CX32,BTECOCRNatCert,2,FALSE)))</f>
        <v/>
      </c>
      <c r="CY32" s="13" t="str">
        <f>IF(Grades!CY32="","",(VLOOKUP(Grades!CY32,BTECOCRNatCert,2,FALSE)))</f>
        <v/>
      </c>
      <c r="CZ32" s="15" t="str">
        <f>IF(Grades!CZ32="","",(VLOOKUP(Grades!CZ32,BTECNatDip,2,FALSE)))</f>
        <v/>
      </c>
      <c r="DA32" s="15" t="str">
        <f>IF(Grades!DA32="","",(VLOOKUP(Grades!DA32,BTECNatDip,2,FALSE)))</f>
        <v/>
      </c>
      <c r="DB32" s="15" t="str">
        <f>IF(Grades!DB32="","",(VLOOKUP(Grades!DB32,BTECNatDip,2,FALSE)))</f>
        <v/>
      </c>
      <c r="DC32" s="21" t="str">
        <f>IF(Grades!DC32="","",(VLOOKUP(Grades!DC32,OCRNatDip,2,FALSE)))</f>
        <v/>
      </c>
      <c r="DD32" s="21" t="str">
        <f>IF(Grades!DD32="","",(VLOOKUP(Grades!DD32,OCRNatDip,2,FALSE)))</f>
        <v/>
      </c>
      <c r="DE32" s="21" t="str">
        <f>IF(Grades!DE32="","",(VLOOKUP(Grades!DE32,OCRNatDip,2,FALSE)))</f>
        <v/>
      </c>
      <c r="DF32" s="37" t="str">
        <f>IF(Grades!DF32="","",(VLOOKUP(Grades!DF32,BTECExtDip,2,FALSE)))</f>
        <v/>
      </c>
      <c r="DG32" s="37" t="str">
        <f>IF(Grades!DG32="","",(VLOOKUP(Grades!DG32,BTECExtDip,2,FALSE)))</f>
        <v/>
      </c>
      <c r="DH32" s="37" t="str">
        <f>IF(Grades!DH32="","",(VLOOKUP(Grades!DH32,BTECExtDip,2,FALSE)))</f>
        <v/>
      </c>
      <c r="DI32" s="21" t="str">
        <f>IF(Grades!DI32="","",(VLOOKUP(Grades!DI32,OCRExtDip,2,FALSE)))</f>
        <v/>
      </c>
      <c r="DJ32" s="21" t="str">
        <f>IF(Grades!DJ32="","",(VLOOKUP(Grades!DJ32,OCRExtDip,2,FALSE)))</f>
        <v/>
      </c>
      <c r="DK32" s="21" t="str">
        <f>IF(Grades!DK32="","",(VLOOKUP(Grades!DK32,OCRExtDip,2,FALSE)))</f>
        <v/>
      </c>
      <c r="DL32" s="17" t="str">
        <f>IF(Grades!DL32="","",(VLOOKUP(Grades!DL32,PL,2,FALSE)))</f>
        <v/>
      </c>
      <c r="DM32" s="38" t="str">
        <f>IF(Grades!DM32="","",(VLOOKUP(Grades!DM32,FSM,2,FALSE)))</f>
        <v/>
      </c>
      <c r="DN32" s="38" t="str">
        <f>IF(Grades!DN32="","",(VLOOKUP(Grades!DN32,FSM,2,FALSE)))</f>
        <v/>
      </c>
      <c r="DO32" s="9" t="str">
        <f>IF(Grades!DO32="","",(VLOOKUP(Grades!DO32,AEA,2,FALSE)))</f>
        <v/>
      </c>
      <c r="DP32" s="9" t="str">
        <f>IF(Grades!DP32="","",(VLOOKUP(Grades!DP32,AEA,2,FALSE)))</f>
        <v/>
      </c>
      <c r="DQ32" s="9" t="str">
        <f>IF(Grades!DQ32="","",(VLOOKUP(Grades!DQ32,AEA,2,FALSE)))</f>
        <v/>
      </c>
      <c r="DR32" s="62" t="str">
        <f>IF(Grades!DR32="","",(VLOOKUP(Grades!DR32,AllDip?,2,FALSE)))</f>
        <v/>
      </c>
      <c r="DT32" s="1">
        <f t="shared" si="14"/>
        <v>0</v>
      </c>
      <c r="DU32" s="1">
        <f t="shared" si="0"/>
        <v>0</v>
      </c>
      <c r="DV32" s="1">
        <f t="shared" si="1"/>
        <v>0</v>
      </c>
      <c r="DW32" s="1">
        <f t="shared" si="2"/>
        <v>0</v>
      </c>
      <c r="DX32" s="1">
        <f t="shared" si="3"/>
        <v>0</v>
      </c>
      <c r="DY32" s="172">
        <f t="shared" si="4"/>
        <v>0</v>
      </c>
      <c r="DZ32" s="1">
        <f t="shared" si="5"/>
        <v>0</v>
      </c>
      <c r="EA32" s="1">
        <f t="shared" si="6"/>
        <v>0</v>
      </c>
      <c r="EB32" s="1">
        <f t="shared" si="7"/>
        <v>0</v>
      </c>
      <c r="EC32" s="1">
        <f t="shared" si="8"/>
        <v>0</v>
      </c>
      <c r="ED32" s="1">
        <f t="shared" si="9"/>
        <v>0</v>
      </c>
      <c r="EE32" s="1">
        <f t="shared" si="10"/>
        <v>0</v>
      </c>
      <c r="EF32" s="1">
        <f t="shared" si="11"/>
        <v>0</v>
      </c>
      <c r="EG32" s="1">
        <f t="shared" si="12"/>
        <v>0</v>
      </c>
      <c r="EH32" s="1">
        <f t="shared" si="15"/>
        <v>0</v>
      </c>
      <c r="EI32" s="1">
        <f t="shared" si="16"/>
        <v>0</v>
      </c>
      <c r="EJ32" s="1">
        <f t="shared" si="17"/>
        <v>0</v>
      </c>
      <c r="EK32" s="1">
        <f t="shared" si="22"/>
        <v>0</v>
      </c>
      <c r="EL32" s="1">
        <f t="shared" si="18"/>
        <v>0</v>
      </c>
      <c r="EM32" s="1" t="e">
        <f t="shared" si="19"/>
        <v>#DIV/0!</v>
      </c>
      <c r="EN32" s="1" t="e">
        <f t="shared" si="20"/>
        <v>#DIV/0!</v>
      </c>
      <c r="EO32" s="1" t="e">
        <f t="shared" si="21"/>
        <v>#DIV/0!</v>
      </c>
    </row>
    <row r="33" spans="1:145" ht="11.25" x14ac:dyDescent="0.2">
      <c r="A33" s="92"/>
      <c r="B33" s="92"/>
      <c r="C33" s="92"/>
      <c r="D33" s="92"/>
      <c r="E33" s="3" t="str">
        <f>IF(Grades!E33="","",(VLOOKUP(Grades!E33,ALevels,2,FALSE)))</f>
        <v/>
      </c>
      <c r="F33" s="3" t="str">
        <f>IF(Grades!F33="","",(VLOOKUP(Grades!F33,ALevels,2,FALSE)))</f>
        <v/>
      </c>
      <c r="G33" s="3" t="str">
        <f>IF(Grades!G33="","",(VLOOKUP(Grades!G33,ALevels,2,FALSE)))</f>
        <v/>
      </c>
      <c r="H33" s="3" t="str">
        <f>IF(Grades!H33="","",(VLOOKUP(Grades!H33,ALevels,2,FALSE)))</f>
        <v/>
      </c>
      <c r="I33" s="3" t="str">
        <f>IF(Grades!I33="","",(VLOOKUP(Grades!I33,ALevels,2,FALSE)))</f>
        <v/>
      </c>
      <c r="J33" s="3" t="str">
        <f>IF(Grades!J33="","",(VLOOKUP(Grades!J33,ALevels,2,FALSE)))</f>
        <v/>
      </c>
      <c r="K33" s="3" t="str">
        <f>IF(Grades!K33="","",(VLOOKUP(Grades!K33,ALevels,2,FALSE)))</f>
        <v/>
      </c>
      <c r="L33" s="3" t="str">
        <f>IF(Grades!L33="","",(VLOOKUP(Grades!L33,ALevels,2,FALSE)))</f>
        <v/>
      </c>
      <c r="M33" s="3" t="str">
        <f>IF(Grades!M33="","",(VLOOKUP(Grades!M33,ALevels,2,FALSE)))</f>
        <v/>
      </c>
      <c r="N33" s="3" t="str">
        <f>IF(Grades!N33="","",(VLOOKUP(Grades!N33,ALevels,2,FALSE)))</f>
        <v/>
      </c>
      <c r="O33" s="3" t="str">
        <f>IF(Grades!O33="","",(VLOOKUP(Grades!O33,ALevels,2,FALSE)))</f>
        <v/>
      </c>
      <c r="P33" s="3" t="str">
        <f>IF(Grades!P33="","",(VLOOKUP(Grades!P33,ALevels,2,FALSE)))</f>
        <v/>
      </c>
      <c r="Q33" s="3" t="str">
        <f>IF(Grades!Q33="","",(VLOOKUP(Grades!Q33,ALevels,2,FALSE)))</f>
        <v/>
      </c>
      <c r="R33" s="3" t="str">
        <f>IF(Grades!R33="","",(VLOOKUP(Grades!R33,ALevels,2,FALSE)))</f>
        <v/>
      </c>
      <c r="S33" s="3" t="str">
        <f>IF(Grades!S33="","",(VLOOKUP(Grades!S33,ALevels,2,FALSE)))</f>
        <v/>
      </c>
      <c r="T33" s="3" t="str">
        <f>IF(Grades!T33="","",(VLOOKUP(Grades!T33,ALevels,2,FALSE)))</f>
        <v/>
      </c>
      <c r="U33" s="3" t="str">
        <f>IF(Grades!U33="","",(VLOOKUP(Grades!U33,ALevels,2,FALSE)))</f>
        <v/>
      </c>
      <c r="V33" s="3" t="str">
        <f>IF(Grades!V33="","",(VLOOKUP(Grades!V33,ALevels,2,FALSE)))</f>
        <v/>
      </c>
      <c r="W33" s="3" t="str">
        <f>IF(Grades!W33="","",(VLOOKUP(Grades!W33,ALevels,2,FALSE)))</f>
        <v/>
      </c>
      <c r="X33" s="3" t="str">
        <f>IF(Grades!X33="","",(VLOOKUP(Grades!X33,ALevels,2,FALSE)))</f>
        <v/>
      </c>
      <c r="Y33" s="3" t="str">
        <f>IF(Grades!Y33="","",(VLOOKUP(Grades!Y33,ALevels,2,FALSE)))</f>
        <v/>
      </c>
      <c r="Z33" s="3" t="str">
        <f>IF(Grades!Z33="","",(VLOOKUP(Grades!Z33,ALevels,2,FALSE)))</f>
        <v/>
      </c>
      <c r="AA33" s="3" t="str">
        <f>IF(Grades!AA33="","",(VLOOKUP(Grades!AA33,ALevels,2,FALSE)))</f>
        <v/>
      </c>
      <c r="AB33" s="3" t="str">
        <f>IF(Grades!AB33="","",(VLOOKUP(Grades!AB33,ALevels,2,FALSE)))</f>
        <v/>
      </c>
      <c r="AC33" s="3" t="str">
        <f>IF(Grades!AC33="","",(VLOOKUP(Grades!AC33,ALevels,2,FALSE)))</f>
        <v/>
      </c>
      <c r="AD33" s="3" t="str">
        <f>IF(Grades!AD33="","",(VLOOKUP(Grades!AD33,ALevels,2,FALSE)))</f>
        <v/>
      </c>
      <c r="AE33" s="3" t="str">
        <f>IF(Grades!AE33="","",(VLOOKUP(Grades!AE33,ALevels,2,FALSE)))</f>
        <v/>
      </c>
      <c r="AF33" s="3" t="str">
        <f>IF(Grades!AF33="","",(VLOOKUP(Grades!AF33,ALevels,2,FALSE)))</f>
        <v/>
      </c>
      <c r="AG33" s="3" t="str">
        <f>IF(Grades!AG33="","",(VLOOKUP(Grades!AG33,ALevels,2,FALSE)))</f>
        <v/>
      </c>
      <c r="AH33" s="3" t="str">
        <f>IF(Grades!AH33="","",(VLOOKUP(Grades!AH33,ALevels,2,FALSE)))</f>
        <v/>
      </c>
      <c r="AI33" s="3" t="str">
        <f>IF(Grades!AI33="","",(VLOOKUP(Grades!AI33,ALevels,2,FALSE)))</f>
        <v/>
      </c>
      <c r="AJ33" s="3" t="str">
        <f>IF(Grades!AJ33="","",(VLOOKUP(Grades!AJ33,ALevels,2,FALSE)))</f>
        <v/>
      </c>
      <c r="AK33" s="3" t="str">
        <f>IF(Grades!AK33="","",(VLOOKUP(Grades!AK33,ALevels,2,FALSE)))</f>
        <v/>
      </c>
      <c r="AL33" s="3" t="str">
        <f>IF(Grades!AL33="","",(VLOOKUP(Grades!AL33,ALevels,2,FALSE)))</f>
        <v/>
      </c>
      <c r="AM33" s="3" t="str">
        <f>IF(Grades!AM33="","",(VLOOKUP(Grades!AM33,ALevels,2,FALSE)))</f>
        <v/>
      </c>
      <c r="AN33" s="3" t="str">
        <f>IF(Grades!AN33="","",(VLOOKUP(Grades!AN33,ALevels,2,FALSE)))</f>
        <v/>
      </c>
      <c r="AO33" s="3" t="str">
        <f>IF(Grades!AO33="","",(VLOOKUP(Grades!AO33,ALevels,2,FALSE)))</f>
        <v/>
      </c>
      <c r="AP33" s="3" t="str">
        <f>IF(Grades!AP33="","",(VLOOKUP(Grades!AP33,ALevels,2,FALSE)))</f>
        <v/>
      </c>
      <c r="AQ33" s="3" t="str">
        <f>IF(Grades!AQ33="","",(VLOOKUP(Grades!AQ33,ALevels,2,FALSE)))</f>
        <v/>
      </c>
      <c r="AR33" s="3" t="str">
        <f>IF(Grades!AR33="","",(VLOOKUP(Grades!AR33,ALevels,2,FALSE)))</f>
        <v/>
      </c>
      <c r="AS33" s="3" t="str">
        <f>IF(Grades!AS33="","",(VLOOKUP(Grades!AS33,ALevels,2,FALSE)))</f>
        <v/>
      </c>
      <c r="AT33" s="3" t="str">
        <f>IF(Grades!AT33="","",(VLOOKUP(Grades!AT33,ALevels,2,FALSE)))</f>
        <v/>
      </c>
      <c r="AU33" s="3" t="str">
        <f>IF(Grades!AU33="","",(VLOOKUP(Grades!AU33,ALevels,2,FALSE)))</f>
        <v/>
      </c>
      <c r="AV33" s="3" t="str">
        <f>IF(Grades!AV33="","",(VLOOKUP(Grades!AV33,ALevels,2,FALSE)))</f>
        <v/>
      </c>
      <c r="AW33" s="6" t="str">
        <f>IF(Grades!AW33="","",(VLOOKUP(Grades!AW33,ASLevels,2,FALSE)))</f>
        <v/>
      </c>
      <c r="AX33" s="6" t="str">
        <f>IF(Grades!AX33="","",(VLOOKUP(Grades!AX33,ASLevels,2,FALSE)))</f>
        <v/>
      </c>
      <c r="AY33" s="6" t="str">
        <f>IF(Grades!AY33="","",(VLOOKUP(Grades!AY33,ASLevels,2,FALSE)))</f>
        <v/>
      </c>
      <c r="AZ33" s="6" t="str">
        <f>IF(Grades!AZ33="","",(VLOOKUP(Grades!AZ33,ASLevels,2,FALSE)))</f>
        <v/>
      </c>
      <c r="BA33" s="6" t="str">
        <f>IF(Grades!BA33="","",(VLOOKUP(Grades!BA33,ASLevels,2,FALSE)))</f>
        <v/>
      </c>
      <c r="BB33" s="6" t="str">
        <f>IF(Grades!BB33="","",(VLOOKUP(Grades!BB33,ASLevels,2,FALSE)))</f>
        <v/>
      </c>
      <c r="BC33" s="6" t="str">
        <f>IF(Grades!BC33="","",(VLOOKUP(Grades!BC33,ASLevels,2,FALSE)))</f>
        <v/>
      </c>
      <c r="BD33" s="6" t="str">
        <f>IF(Grades!BD33="","",(VLOOKUP(Grades!BD33,ASLevels,2,FALSE)))</f>
        <v/>
      </c>
      <c r="BE33" s="6" t="str">
        <f>IF(Grades!BE33="","",(VLOOKUP(Grades!BE33,ASLevels,2,FALSE)))</f>
        <v/>
      </c>
      <c r="BF33" s="6" t="str">
        <f>IF(Grades!BF33="","",(VLOOKUP(Grades!BF33,ASLevels,2,FALSE)))</f>
        <v/>
      </c>
      <c r="BG33" s="6" t="str">
        <f>IF(Grades!BG33="","",(VLOOKUP(Grades!BG33,ASLevels,2,FALSE)))</f>
        <v/>
      </c>
      <c r="BH33" s="6" t="str">
        <f>IF(Grades!BH33="","",(VLOOKUP(Grades!BH33,ASLevels,2,FALSE)))</f>
        <v/>
      </c>
      <c r="BI33" s="6" t="str">
        <f>IF(Grades!BI33="","",(VLOOKUP(Grades!BI33,ASLevels,2,FALSE)))</f>
        <v/>
      </c>
      <c r="BJ33" s="6" t="str">
        <f>IF(Grades!BJ33="","",(VLOOKUP(Grades!BJ33,ASLevels,2,FALSE)))</f>
        <v/>
      </c>
      <c r="BK33" s="6" t="str">
        <f>IF(Grades!BK33="","",(VLOOKUP(Grades!BK33,ASLevels,2,FALSE)))</f>
        <v/>
      </c>
      <c r="BL33" s="6" t="str">
        <f>IF(Grades!BL33="","",(VLOOKUP(Grades!BL33,ASLevels,2,FALSE)))</f>
        <v/>
      </c>
      <c r="BM33" s="6" t="str">
        <f>IF(Grades!BM33="","",(VLOOKUP(Grades!BM33,ASLevels,2,FALSE)))</f>
        <v/>
      </c>
      <c r="BN33" s="6" t="str">
        <f>IF(Grades!BN33="","",(VLOOKUP(Grades!BN33,ASLevels,2,FALSE)))</f>
        <v/>
      </c>
      <c r="BO33" s="6" t="str">
        <f>IF(Grades!BO33="","",(VLOOKUP(Grades!BO33,ASLevels,2,FALSE)))</f>
        <v/>
      </c>
      <c r="BP33" s="6" t="str">
        <f>IF(Grades!BP33="","",(VLOOKUP(Grades!BP33,ASLevels,2,FALSE)))</f>
        <v/>
      </c>
      <c r="BQ33" s="6" t="str">
        <f>IF(Grades!BQ33="","",(VLOOKUP(Grades!BQ33,ASLevels,2,FALSE)))</f>
        <v/>
      </c>
      <c r="BR33" s="6" t="str">
        <f>IF(Grades!BR33="","",(VLOOKUP(Grades!BR33,ASLevels,2,FALSE)))</f>
        <v/>
      </c>
      <c r="BS33" s="6" t="str">
        <f>IF(Grades!BS33="","",(VLOOKUP(Grades!BS33,ASLevels,2,FALSE)))</f>
        <v/>
      </c>
      <c r="BT33" s="6" t="str">
        <f>IF(Grades!BT33="","",(VLOOKUP(Grades!BT33,ASLevels,2,FALSE)))</f>
        <v/>
      </c>
      <c r="BU33" s="6" t="str">
        <f>IF(Grades!BU33="","",(VLOOKUP(Grades!BU33,ASLevels,2,FALSE)))</f>
        <v/>
      </c>
      <c r="BV33" s="6" t="str">
        <f>IF(Grades!BV33="","",(VLOOKUP(Grades!BV33,ASLevels,2,FALSE)))</f>
        <v/>
      </c>
      <c r="BW33" s="6" t="str">
        <f>IF(Grades!BW33="","",(VLOOKUP(Grades!BW33,ASLevels,2,FALSE)))</f>
        <v/>
      </c>
      <c r="BX33" s="6" t="str">
        <f>IF(Grades!BX33="","",(VLOOKUP(Grades!BX33,ASLevels,2,FALSE)))</f>
        <v/>
      </c>
      <c r="BY33" s="6" t="str">
        <f>IF(Grades!BY33="","",(VLOOKUP(Grades!BY33,ASLevels,2,FALSE)))</f>
        <v/>
      </c>
      <c r="BZ33" s="6" t="str">
        <f>IF(Grades!BZ33="","",(VLOOKUP(Grades!BZ33,ASLevels,2,FALSE)))</f>
        <v/>
      </c>
      <c r="CA33" s="6" t="str">
        <f>IF(Grades!CA33="","",(VLOOKUP(Grades!CA33,ASLevels,2,FALSE)))</f>
        <v/>
      </c>
      <c r="CB33" s="6" t="str">
        <f>IF(Grades!CB33="","",(VLOOKUP(Grades!CB33,ASLevels,2,FALSE)))</f>
        <v/>
      </c>
      <c r="CC33" s="6" t="str">
        <f>IF(Grades!CC33="","",(VLOOKUP(Grades!CC33,ASLevels,2,FALSE)))</f>
        <v/>
      </c>
      <c r="CD33" s="6" t="str">
        <f>IF(Grades!CD33="","",(VLOOKUP(Grades!CD33,ASLevels,2,FALSE)))</f>
        <v/>
      </c>
      <c r="CE33" s="6" t="str">
        <f>IF(Grades!CE33="","",(VLOOKUP(Grades!CE33,ASLevels,2,FALSE)))</f>
        <v/>
      </c>
      <c r="CF33" s="6" t="str">
        <f>IF(Grades!CF33="","",(VLOOKUP(Grades!CF33,ASLevels,2,FALSE)))</f>
        <v/>
      </c>
      <c r="CG33" s="6" t="str">
        <f>IF(Grades!CG33="","",(VLOOKUP(Grades!CG33,ASLevels,2,FALSE)))</f>
        <v/>
      </c>
      <c r="CH33" s="6" t="str">
        <f>IF(Grades!CH33="","",(VLOOKUP(Grades!CH33,ASLevels,2,FALSE)))</f>
        <v/>
      </c>
      <c r="CI33" s="6" t="str">
        <f>IF(Grades!CI33="","",(VLOOKUP(Grades!CI33,ASLevels,2,FALSE)))</f>
        <v/>
      </c>
      <c r="CJ33" s="6" t="str">
        <f>IF(Grades!CJ33="","",(VLOOKUP(Grades!CJ33,ASLevels,2,FALSE)))</f>
        <v/>
      </c>
      <c r="CK33" s="6" t="str">
        <f>IF(Grades!CK33="","",(VLOOKUP(Grades!CK33,ASLevels,2,FALSE)))</f>
        <v/>
      </c>
      <c r="CL33" s="6" t="str">
        <f>IF(Grades!CL33="","",(VLOOKUP(Grades!CL33,ASLevels,2,FALSE)))</f>
        <v/>
      </c>
      <c r="CM33" s="6" t="str">
        <f>IF(Grades!CM33="","",(VLOOKUP(Grades!CM33,ASLevels,2,FALSE)))</f>
        <v/>
      </c>
      <c r="CN33" s="6" t="str">
        <f>IF(Grades!CN33="","",(VLOOKUP(Grades!CN33,ASLevels,2,FALSE)))</f>
        <v/>
      </c>
      <c r="CO33" s="39" t="str">
        <f>IF(Grades!CO33="","",(VLOOKUP(Grades!CO33,EP,2,FALSE)))</f>
        <v/>
      </c>
      <c r="CP33" s="9" t="str">
        <f>IF(Grades!CP33="","",(VLOOKUP(Grades!CP33,KeySkills,2,FALSE)))</f>
        <v/>
      </c>
      <c r="CQ33" s="9" t="str">
        <f>IF(Grades!CQ33="","",(VLOOKUP(Grades!CQ33,KeySkills,2,FALSE)))</f>
        <v/>
      </c>
      <c r="CR33" s="9" t="str">
        <f>IF(Grades!CR33="","",(VLOOKUP(Grades!CR33,KeySkills,2,FALSE)))</f>
        <v/>
      </c>
      <c r="CS33" s="13" t="str">
        <f>IF(Grades!CS33="","",(VLOOKUP(Grades!CS33,BTECOCRNatCert,2,FALSE)))</f>
        <v/>
      </c>
      <c r="CT33" s="13" t="str">
        <f>IF(Grades!CT33="","",(VLOOKUP(Grades!CT33,BTECOCRNatCert,2,FALSE)))</f>
        <v/>
      </c>
      <c r="CU33" s="13" t="str">
        <f>IF(Grades!CU33="","",(VLOOKUP(Grades!CU33,BTECOCRNatCert,2,FALSE)))</f>
        <v/>
      </c>
      <c r="CV33" s="13" t="str">
        <f>IF(Grades!CV33="","",(VLOOKUP(Grades!CV33,BTECOCRNatCert,2,FALSE)))</f>
        <v/>
      </c>
      <c r="CW33" s="13" t="str">
        <f>IF(Grades!CW33="","",(VLOOKUP(Grades!CW33,BTECOCRNatCert,2,FALSE)))</f>
        <v/>
      </c>
      <c r="CX33" s="13" t="str">
        <f>IF(Grades!CX33="","",(VLOOKUP(Grades!CX33,BTECOCRNatCert,2,FALSE)))</f>
        <v/>
      </c>
      <c r="CY33" s="13" t="str">
        <f>IF(Grades!CY33="","",(VLOOKUP(Grades!CY33,BTECOCRNatCert,2,FALSE)))</f>
        <v/>
      </c>
      <c r="CZ33" s="15" t="str">
        <f>IF(Grades!CZ33="","",(VLOOKUP(Grades!CZ33,BTECNatDip,2,FALSE)))</f>
        <v/>
      </c>
      <c r="DA33" s="15" t="str">
        <f>IF(Grades!DA33="","",(VLOOKUP(Grades!DA33,BTECNatDip,2,FALSE)))</f>
        <v/>
      </c>
      <c r="DB33" s="15" t="str">
        <f>IF(Grades!DB33="","",(VLOOKUP(Grades!DB33,BTECNatDip,2,FALSE)))</f>
        <v/>
      </c>
      <c r="DC33" s="21" t="str">
        <f>IF(Grades!DC33="","",(VLOOKUP(Grades!DC33,OCRNatDip,2,FALSE)))</f>
        <v/>
      </c>
      <c r="DD33" s="21" t="str">
        <f>IF(Grades!DD33="","",(VLOOKUP(Grades!DD33,OCRNatDip,2,FALSE)))</f>
        <v/>
      </c>
      <c r="DE33" s="21" t="str">
        <f>IF(Grades!DE33="","",(VLOOKUP(Grades!DE33,OCRNatDip,2,FALSE)))</f>
        <v/>
      </c>
      <c r="DF33" s="37" t="str">
        <f>IF(Grades!DF33="","",(VLOOKUP(Grades!DF33,BTECExtDip,2,FALSE)))</f>
        <v/>
      </c>
      <c r="DG33" s="37" t="str">
        <f>IF(Grades!DG33="","",(VLOOKUP(Grades!DG33,BTECExtDip,2,FALSE)))</f>
        <v/>
      </c>
      <c r="DH33" s="37" t="str">
        <f>IF(Grades!DH33="","",(VLOOKUP(Grades!DH33,BTECExtDip,2,FALSE)))</f>
        <v/>
      </c>
      <c r="DI33" s="21" t="str">
        <f>IF(Grades!DI33="","",(VLOOKUP(Grades!DI33,OCRExtDip,2,FALSE)))</f>
        <v/>
      </c>
      <c r="DJ33" s="21" t="str">
        <f>IF(Grades!DJ33="","",(VLOOKUP(Grades!DJ33,OCRExtDip,2,FALSE)))</f>
        <v/>
      </c>
      <c r="DK33" s="21" t="str">
        <f>IF(Grades!DK33="","",(VLOOKUP(Grades!DK33,OCRExtDip,2,FALSE)))</f>
        <v/>
      </c>
      <c r="DL33" s="17" t="str">
        <f>IF(Grades!DL33="","",(VLOOKUP(Grades!DL33,PL,2,FALSE)))</f>
        <v/>
      </c>
      <c r="DM33" s="38" t="str">
        <f>IF(Grades!DM33="","",(VLOOKUP(Grades!DM33,FSM,2,FALSE)))</f>
        <v/>
      </c>
      <c r="DN33" s="38" t="str">
        <f>IF(Grades!DN33="","",(VLOOKUP(Grades!DN33,FSM,2,FALSE)))</f>
        <v/>
      </c>
      <c r="DO33" s="9" t="str">
        <f>IF(Grades!DO33="","",(VLOOKUP(Grades!DO33,AEA,2,FALSE)))</f>
        <v/>
      </c>
      <c r="DP33" s="9" t="str">
        <f>IF(Grades!DP33="","",(VLOOKUP(Grades!DP33,AEA,2,FALSE)))</f>
        <v/>
      </c>
      <c r="DQ33" s="9" t="str">
        <f>IF(Grades!DQ33="","",(VLOOKUP(Grades!DQ33,AEA,2,FALSE)))</f>
        <v/>
      </c>
      <c r="DR33" s="62" t="str">
        <f>IF(Grades!DR33="","",(VLOOKUP(Grades!DR33,AllDip?,2,FALSE)))</f>
        <v/>
      </c>
      <c r="DT33" s="1">
        <f t="shared" si="14"/>
        <v>0</v>
      </c>
      <c r="DU33" s="1">
        <f t="shared" si="0"/>
        <v>0</v>
      </c>
      <c r="DV33" s="1">
        <f t="shared" si="1"/>
        <v>0</v>
      </c>
      <c r="DW33" s="1">
        <f t="shared" si="2"/>
        <v>0</v>
      </c>
      <c r="DX33" s="1">
        <f t="shared" si="3"/>
        <v>0</v>
      </c>
      <c r="DY33" s="172">
        <f t="shared" si="4"/>
        <v>0</v>
      </c>
      <c r="DZ33" s="1">
        <f t="shared" si="5"/>
        <v>0</v>
      </c>
      <c r="EA33" s="1">
        <f t="shared" si="6"/>
        <v>0</v>
      </c>
      <c r="EB33" s="1">
        <f t="shared" si="7"/>
        <v>0</v>
      </c>
      <c r="EC33" s="1">
        <f t="shared" si="8"/>
        <v>0</v>
      </c>
      <c r="ED33" s="1">
        <f t="shared" si="9"/>
        <v>0</v>
      </c>
      <c r="EE33" s="1">
        <f t="shared" si="10"/>
        <v>0</v>
      </c>
      <c r="EF33" s="1">
        <f t="shared" si="11"/>
        <v>0</v>
      </c>
      <c r="EG33" s="1">
        <f t="shared" si="12"/>
        <v>0</v>
      </c>
      <c r="EH33" s="1">
        <f t="shared" si="15"/>
        <v>0</v>
      </c>
      <c r="EI33" s="1">
        <f t="shared" si="16"/>
        <v>0</v>
      </c>
      <c r="EJ33" s="1">
        <f t="shared" si="17"/>
        <v>0</v>
      </c>
      <c r="EK33" s="1">
        <f t="shared" si="22"/>
        <v>0</v>
      </c>
      <c r="EL33" s="1">
        <f t="shared" si="18"/>
        <v>0</v>
      </c>
      <c r="EM33" s="1" t="e">
        <f t="shared" si="19"/>
        <v>#DIV/0!</v>
      </c>
      <c r="EN33" s="1" t="e">
        <f t="shared" si="20"/>
        <v>#DIV/0!</v>
      </c>
      <c r="EO33" s="1" t="e">
        <f t="shared" si="21"/>
        <v>#DIV/0!</v>
      </c>
    </row>
    <row r="34" spans="1:145" ht="11.25" x14ac:dyDescent="0.2">
      <c r="A34" s="92"/>
      <c r="B34" s="92"/>
      <c r="C34" s="92"/>
      <c r="D34" s="92"/>
      <c r="E34" s="3" t="str">
        <f>IF(Grades!E34="","",(VLOOKUP(Grades!E34,ALevels,2,FALSE)))</f>
        <v/>
      </c>
      <c r="F34" s="3" t="str">
        <f>IF(Grades!F34="","",(VLOOKUP(Grades!F34,ALevels,2,FALSE)))</f>
        <v/>
      </c>
      <c r="G34" s="3" t="str">
        <f>IF(Grades!G34="","",(VLOOKUP(Grades!G34,ALevels,2,FALSE)))</f>
        <v/>
      </c>
      <c r="H34" s="3" t="str">
        <f>IF(Grades!H34="","",(VLOOKUP(Grades!H34,ALevels,2,FALSE)))</f>
        <v/>
      </c>
      <c r="I34" s="3" t="str">
        <f>IF(Grades!I34="","",(VLOOKUP(Grades!I34,ALevels,2,FALSE)))</f>
        <v/>
      </c>
      <c r="J34" s="3" t="str">
        <f>IF(Grades!J34="","",(VLOOKUP(Grades!J34,ALevels,2,FALSE)))</f>
        <v/>
      </c>
      <c r="K34" s="3" t="str">
        <f>IF(Grades!K34="","",(VLOOKUP(Grades!K34,ALevels,2,FALSE)))</f>
        <v/>
      </c>
      <c r="L34" s="3" t="str">
        <f>IF(Grades!L34="","",(VLOOKUP(Grades!L34,ALevels,2,FALSE)))</f>
        <v/>
      </c>
      <c r="M34" s="3" t="str">
        <f>IF(Grades!M34="","",(VLOOKUP(Grades!M34,ALevels,2,FALSE)))</f>
        <v/>
      </c>
      <c r="N34" s="3" t="str">
        <f>IF(Grades!N34="","",(VLOOKUP(Grades!N34,ALevels,2,FALSE)))</f>
        <v/>
      </c>
      <c r="O34" s="3" t="str">
        <f>IF(Grades!O34="","",(VLOOKUP(Grades!O34,ALevels,2,FALSE)))</f>
        <v/>
      </c>
      <c r="P34" s="3" t="str">
        <f>IF(Grades!P34="","",(VLOOKUP(Grades!P34,ALevels,2,FALSE)))</f>
        <v/>
      </c>
      <c r="Q34" s="3" t="str">
        <f>IF(Grades!Q34="","",(VLOOKUP(Grades!Q34,ALevels,2,FALSE)))</f>
        <v/>
      </c>
      <c r="R34" s="3" t="str">
        <f>IF(Grades!R34="","",(VLOOKUP(Grades!R34,ALevels,2,FALSE)))</f>
        <v/>
      </c>
      <c r="S34" s="3" t="str">
        <f>IF(Grades!S34="","",(VLOOKUP(Grades!S34,ALevels,2,FALSE)))</f>
        <v/>
      </c>
      <c r="T34" s="3" t="str">
        <f>IF(Grades!T34="","",(VLOOKUP(Grades!T34,ALevels,2,FALSE)))</f>
        <v/>
      </c>
      <c r="U34" s="3" t="str">
        <f>IF(Grades!U34="","",(VLOOKUP(Grades!U34,ALevels,2,FALSE)))</f>
        <v/>
      </c>
      <c r="V34" s="3" t="str">
        <f>IF(Grades!V34="","",(VLOOKUP(Grades!V34,ALevels,2,FALSE)))</f>
        <v/>
      </c>
      <c r="W34" s="3" t="str">
        <f>IF(Grades!W34="","",(VLOOKUP(Grades!W34,ALevels,2,FALSE)))</f>
        <v/>
      </c>
      <c r="X34" s="3" t="str">
        <f>IF(Grades!X34="","",(VLOOKUP(Grades!X34,ALevels,2,FALSE)))</f>
        <v/>
      </c>
      <c r="Y34" s="3" t="str">
        <f>IF(Grades!Y34="","",(VLOOKUP(Grades!Y34,ALevels,2,FALSE)))</f>
        <v/>
      </c>
      <c r="Z34" s="3" t="str">
        <f>IF(Grades!Z34="","",(VLOOKUP(Grades!Z34,ALevels,2,FALSE)))</f>
        <v/>
      </c>
      <c r="AA34" s="3" t="str">
        <f>IF(Grades!AA34="","",(VLOOKUP(Grades!AA34,ALevels,2,FALSE)))</f>
        <v/>
      </c>
      <c r="AB34" s="3" t="str">
        <f>IF(Grades!AB34="","",(VLOOKUP(Grades!AB34,ALevels,2,FALSE)))</f>
        <v/>
      </c>
      <c r="AC34" s="3" t="str">
        <f>IF(Grades!AC34="","",(VLOOKUP(Grades!AC34,ALevels,2,FALSE)))</f>
        <v/>
      </c>
      <c r="AD34" s="3" t="str">
        <f>IF(Grades!AD34="","",(VLOOKUP(Grades!AD34,ALevels,2,FALSE)))</f>
        <v/>
      </c>
      <c r="AE34" s="3" t="str">
        <f>IF(Grades!AE34="","",(VLOOKUP(Grades!AE34,ALevels,2,FALSE)))</f>
        <v/>
      </c>
      <c r="AF34" s="3" t="str">
        <f>IF(Grades!AF34="","",(VLOOKUP(Grades!AF34,ALevels,2,FALSE)))</f>
        <v/>
      </c>
      <c r="AG34" s="3" t="str">
        <f>IF(Grades!AG34="","",(VLOOKUP(Grades!AG34,ALevels,2,FALSE)))</f>
        <v/>
      </c>
      <c r="AH34" s="3" t="str">
        <f>IF(Grades!AH34="","",(VLOOKUP(Grades!AH34,ALevels,2,FALSE)))</f>
        <v/>
      </c>
      <c r="AI34" s="3" t="str">
        <f>IF(Grades!AI34="","",(VLOOKUP(Grades!AI34,ALevels,2,FALSE)))</f>
        <v/>
      </c>
      <c r="AJ34" s="3" t="str">
        <f>IF(Grades!AJ34="","",(VLOOKUP(Grades!AJ34,ALevels,2,FALSE)))</f>
        <v/>
      </c>
      <c r="AK34" s="3" t="str">
        <f>IF(Grades!AK34="","",(VLOOKUP(Grades!AK34,ALevels,2,FALSE)))</f>
        <v/>
      </c>
      <c r="AL34" s="3" t="str">
        <f>IF(Grades!AL34="","",(VLOOKUP(Grades!AL34,ALevels,2,FALSE)))</f>
        <v/>
      </c>
      <c r="AM34" s="3" t="str">
        <f>IF(Grades!AM34="","",(VLOOKUP(Grades!AM34,ALevels,2,FALSE)))</f>
        <v/>
      </c>
      <c r="AN34" s="3" t="str">
        <f>IF(Grades!AN34="","",(VLOOKUP(Grades!AN34,ALevels,2,FALSE)))</f>
        <v/>
      </c>
      <c r="AO34" s="3" t="str">
        <f>IF(Grades!AO34="","",(VLOOKUP(Grades!AO34,ALevels,2,FALSE)))</f>
        <v/>
      </c>
      <c r="AP34" s="3" t="str">
        <f>IF(Grades!AP34="","",(VLOOKUP(Grades!AP34,ALevels,2,FALSE)))</f>
        <v/>
      </c>
      <c r="AQ34" s="3" t="str">
        <f>IF(Grades!AQ34="","",(VLOOKUP(Grades!AQ34,ALevels,2,FALSE)))</f>
        <v/>
      </c>
      <c r="AR34" s="3" t="str">
        <f>IF(Grades!AR34="","",(VLOOKUP(Grades!AR34,ALevels,2,FALSE)))</f>
        <v/>
      </c>
      <c r="AS34" s="3" t="str">
        <f>IF(Grades!AS34="","",(VLOOKUP(Grades!AS34,ALevels,2,FALSE)))</f>
        <v/>
      </c>
      <c r="AT34" s="3" t="str">
        <f>IF(Grades!AT34="","",(VLOOKUP(Grades!AT34,ALevels,2,FALSE)))</f>
        <v/>
      </c>
      <c r="AU34" s="3" t="str">
        <f>IF(Grades!AU34="","",(VLOOKUP(Grades!AU34,ALevels,2,FALSE)))</f>
        <v/>
      </c>
      <c r="AV34" s="3" t="str">
        <f>IF(Grades!AV34="","",(VLOOKUP(Grades!AV34,ALevels,2,FALSE)))</f>
        <v/>
      </c>
      <c r="AW34" s="6" t="str">
        <f>IF(Grades!AW34="","",(VLOOKUP(Grades!AW34,ASLevels,2,FALSE)))</f>
        <v/>
      </c>
      <c r="AX34" s="6" t="str">
        <f>IF(Grades!AX34="","",(VLOOKUP(Grades!AX34,ASLevels,2,FALSE)))</f>
        <v/>
      </c>
      <c r="AY34" s="6" t="str">
        <f>IF(Grades!AY34="","",(VLOOKUP(Grades!AY34,ASLevels,2,FALSE)))</f>
        <v/>
      </c>
      <c r="AZ34" s="6" t="str">
        <f>IF(Grades!AZ34="","",(VLOOKUP(Grades!AZ34,ASLevels,2,FALSE)))</f>
        <v/>
      </c>
      <c r="BA34" s="6" t="str">
        <f>IF(Grades!BA34="","",(VLOOKUP(Grades!BA34,ASLevels,2,FALSE)))</f>
        <v/>
      </c>
      <c r="BB34" s="6" t="str">
        <f>IF(Grades!BB34="","",(VLOOKUP(Grades!BB34,ASLevels,2,FALSE)))</f>
        <v/>
      </c>
      <c r="BC34" s="6" t="str">
        <f>IF(Grades!BC34="","",(VLOOKUP(Grades!BC34,ASLevels,2,FALSE)))</f>
        <v/>
      </c>
      <c r="BD34" s="6" t="str">
        <f>IF(Grades!BD34="","",(VLOOKUP(Grades!BD34,ASLevels,2,FALSE)))</f>
        <v/>
      </c>
      <c r="BE34" s="6" t="str">
        <f>IF(Grades!BE34="","",(VLOOKUP(Grades!BE34,ASLevels,2,FALSE)))</f>
        <v/>
      </c>
      <c r="BF34" s="6" t="str">
        <f>IF(Grades!BF34="","",(VLOOKUP(Grades!BF34,ASLevels,2,FALSE)))</f>
        <v/>
      </c>
      <c r="BG34" s="6" t="str">
        <f>IF(Grades!BG34="","",(VLOOKUP(Grades!BG34,ASLevels,2,FALSE)))</f>
        <v/>
      </c>
      <c r="BH34" s="6" t="str">
        <f>IF(Grades!BH34="","",(VLOOKUP(Grades!BH34,ASLevels,2,FALSE)))</f>
        <v/>
      </c>
      <c r="BI34" s="6" t="str">
        <f>IF(Grades!BI34="","",(VLOOKUP(Grades!BI34,ASLevels,2,FALSE)))</f>
        <v/>
      </c>
      <c r="BJ34" s="6" t="str">
        <f>IF(Grades!BJ34="","",(VLOOKUP(Grades!BJ34,ASLevels,2,FALSE)))</f>
        <v/>
      </c>
      <c r="BK34" s="6" t="str">
        <f>IF(Grades!BK34="","",(VLOOKUP(Grades!BK34,ASLevels,2,FALSE)))</f>
        <v/>
      </c>
      <c r="BL34" s="6" t="str">
        <f>IF(Grades!BL34="","",(VLOOKUP(Grades!BL34,ASLevels,2,FALSE)))</f>
        <v/>
      </c>
      <c r="BM34" s="6" t="str">
        <f>IF(Grades!BM34="","",(VLOOKUP(Grades!BM34,ASLevels,2,FALSE)))</f>
        <v/>
      </c>
      <c r="BN34" s="6" t="str">
        <f>IF(Grades!BN34="","",(VLOOKUP(Grades!BN34,ASLevels,2,FALSE)))</f>
        <v/>
      </c>
      <c r="BO34" s="6" t="str">
        <f>IF(Grades!BO34="","",(VLOOKUP(Grades!BO34,ASLevels,2,FALSE)))</f>
        <v/>
      </c>
      <c r="BP34" s="6" t="str">
        <f>IF(Grades!BP34="","",(VLOOKUP(Grades!BP34,ASLevels,2,FALSE)))</f>
        <v/>
      </c>
      <c r="BQ34" s="6" t="str">
        <f>IF(Grades!BQ34="","",(VLOOKUP(Grades!BQ34,ASLevels,2,FALSE)))</f>
        <v/>
      </c>
      <c r="BR34" s="6" t="str">
        <f>IF(Grades!BR34="","",(VLOOKUP(Grades!BR34,ASLevels,2,FALSE)))</f>
        <v/>
      </c>
      <c r="BS34" s="6" t="str">
        <f>IF(Grades!BS34="","",(VLOOKUP(Grades!BS34,ASLevels,2,FALSE)))</f>
        <v/>
      </c>
      <c r="BT34" s="6" t="str">
        <f>IF(Grades!BT34="","",(VLOOKUP(Grades!BT34,ASLevels,2,FALSE)))</f>
        <v/>
      </c>
      <c r="BU34" s="6" t="str">
        <f>IF(Grades!BU34="","",(VLOOKUP(Grades!BU34,ASLevels,2,FALSE)))</f>
        <v/>
      </c>
      <c r="BV34" s="6" t="str">
        <f>IF(Grades!BV34="","",(VLOOKUP(Grades!BV34,ASLevels,2,FALSE)))</f>
        <v/>
      </c>
      <c r="BW34" s="6" t="str">
        <f>IF(Grades!BW34="","",(VLOOKUP(Grades!BW34,ASLevels,2,FALSE)))</f>
        <v/>
      </c>
      <c r="BX34" s="6" t="str">
        <f>IF(Grades!BX34="","",(VLOOKUP(Grades!BX34,ASLevels,2,FALSE)))</f>
        <v/>
      </c>
      <c r="BY34" s="6" t="str">
        <f>IF(Grades!BY34="","",(VLOOKUP(Grades!BY34,ASLevels,2,FALSE)))</f>
        <v/>
      </c>
      <c r="BZ34" s="6" t="str">
        <f>IF(Grades!BZ34="","",(VLOOKUP(Grades!BZ34,ASLevels,2,FALSE)))</f>
        <v/>
      </c>
      <c r="CA34" s="6" t="str">
        <f>IF(Grades!CA34="","",(VLOOKUP(Grades!CA34,ASLevels,2,FALSE)))</f>
        <v/>
      </c>
      <c r="CB34" s="6" t="str">
        <f>IF(Grades!CB34="","",(VLOOKUP(Grades!CB34,ASLevels,2,FALSE)))</f>
        <v/>
      </c>
      <c r="CC34" s="6" t="str">
        <f>IF(Grades!CC34="","",(VLOOKUP(Grades!CC34,ASLevels,2,FALSE)))</f>
        <v/>
      </c>
      <c r="CD34" s="6" t="str">
        <f>IF(Grades!CD34="","",(VLOOKUP(Grades!CD34,ASLevels,2,FALSE)))</f>
        <v/>
      </c>
      <c r="CE34" s="6" t="str">
        <f>IF(Grades!CE34="","",(VLOOKUP(Grades!CE34,ASLevels,2,FALSE)))</f>
        <v/>
      </c>
      <c r="CF34" s="6" t="str">
        <f>IF(Grades!CF34="","",(VLOOKUP(Grades!CF34,ASLevels,2,FALSE)))</f>
        <v/>
      </c>
      <c r="CG34" s="6" t="str">
        <f>IF(Grades!CG34="","",(VLOOKUP(Grades!CG34,ASLevels,2,FALSE)))</f>
        <v/>
      </c>
      <c r="CH34" s="6" t="str">
        <f>IF(Grades!CH34="","",(VLOOKUP(Grades!CH34,ASLevels,2,FALSE)))</f>
        <v/>
      </c>
      <c r="CI34" s="6" t="str">
        <f>IF(Grades!CI34="","",(VLOOKUP(Grades!CI34,ASLevels,2,FALSE)))</f>
        <v/>
      </c>
      <c r="CJ34" s="6" t="str">
        <f>IF(Grades!CJ34="","",(VLOOKUP(Grades!CJ34,ASLevels,2,FALSE)))</f>
        <v/>
      </c>
      <c r="CK34" s="6" t="str">
        <f>IF(Grades!CK34="","",(VLOOKUP(Grades!CK34,ASLevels,2,FALSE)))</f>
        <v/>
      </c>
      <c r="CL34" s="6" t="str">
        <f>IF(Grades!CL34="","",(VLOOKUP(Grades!CL34,ASLevels,2,FALSE)))</f>
        <v/>
      </c>
      <c r="CM34" s="6" t="str">
        <f>IF(Grades!CM34="","",(VLOOKUP(Grades!CM34,ASLevels,2,FALSE)))</f>
        <v/>
      </c>
      <c r="CN34" s="6" t="str">
        <f>IF(Grades!CN34="","",(VLOOKUP(Grades!CN34,ASLevels,2,FALSE)))</f>
        <v/>
      </c>
      <c r="CO34" s="39" t="str">
        <f>IF(Grades!CO34="","",(VLOOKUP(Grades!CO34,EP,2,FALSE)))</f>
        <v/>
      </c>
      <c r="CP34" s="9" t="str">
        <f>IF(Grades!CP34="","",(VLOOKUP(Grades!CP34,KeySkills,2,FALSE)))</f>
        <v/>
      </c>
      <c r="CQ34" s="9" t="str">
        <f>IF(Grades!CQ34="","",(VLOOKUP(Grades!CQ34,KeySkills,2,FALSE)))</f>
        <v/>
      </c>
      <c r="CR34" s="9" t="str">
        <f>IF(Grades!CR34="","",(VLOOKUP(Grades!CR34,KeySkills,2,FALSE)))</f>
        <v/>
      </c>
      <c r="CS34" s="13" t="str">
        <f>IF(Grades!CS34="","",(VLOOKUP(Grades!CS34,BTECOCRNatCert,2,FALSE)))</f>
        <v/>
      </c>
      <c r="CT34" s="13" t="str">
        <f>IF(Grades!CT34="","",(VLOOKUP(Grades!CT34,BTECOCRNatCert,2,FALSE)))</f>
        <v/>
      </c>
      <c r="CU34" s="13" t="str">
        <f>IF(Grades!CU34="","",(VLOOKUP(Grades!CU34,BTECOCRNatCert,2,FALSE)))</f>
        <v/>
      </c>
      <c r="CV34" s="13" t="str">
        <f>IF(Grades!CV34="","",(VLOOKUP(Grades!CV34,BTECOCRNatCert,2,FALSE)))</f>
        <v/>
      </c>
      <c r="CW34" s="13" t="str">
        <f>IF(Grades!CW34="","",(VLOOKUP(Grades!CW34,BTECOCRNatCert,2,FALSE)))</f>
        <v/>
      </c>
      <c r="CX34" s="13" t="str">
        <f>IF(Grades!CX34="","",(VLOOKUP(Grades!CX34,BTECOCRNatCert,2,FALSE)))</f>
        <v/>
      </c>
      <c r="CY34" s="13" t="str">
        <f>IF(Grades!CY34="","",(VLOOKUP(Grades!CY34,BTECOCRNatCert,2,FALSE)))</f>
        <v/>
      </c>
      <c r="CZ34" s="15" t="str">
        <f>IF(Grades!CZ34="","",(VLOOKUP(Grades!CZ34,BTECNatDip,2,FALSE)))</f>
        <v/>
      </c>
      <c r="DA34" s="15" t="str">
        <f>IF(Grades!DA34="","",(VLOOKUP(Grades!DA34,BTECNatDip,2,FALSE)))</f>
        <v/>
      </c>
      <c r="DB34" s="15" t="str">
        <f>IF(Grades!DB34="","",(VLOOKUP(Grades!DB34,BTECNatDip,2,FALSE)))</f>
        <v/>
      </c>
      <c r="DC34" s="21" t="str">
        <f>IF(Grades!DC34="","",(VLOOKUP(Grades!DC34,OCRNatDip,2,FALSE)))</f>
        <v/>
      </c>
      <c r="DD34" s="21" t="str">
        <f>IF(Grades!DD34="","",(VLOOKUP(Grades!DD34,OCRNatDip,2,FALSE)))</f>
        <v/>
      </c>
      <c r="DE34" s="21" t="str">
        <f>IF(Grades!DE34="","",(VLOOKUP(Grades!DE34,OCRNatDip,2,FALSE)))</f>
        <v/>
      </c>
      <c r="DF34" s="37" t="str">
        <f>IF(Grades!DF34="","",(VLOOKUP(Grades!DF34,BTECExtDip,2,FALSE)))</f>
        <v/>
      </c>
      <c r="DG34" s="37" t="str">
        <f>IF(Grades!DG34="","",(VLOOKUP(Grades!DG34,BTECExtDip,2,FALSE)))</f>
        <v/>
      </c>
      <c r="DH34" s="37" t="str">
        <f>IF(Grades!DH34="","",(VLOOKUP(Grades!DH34,BTECExtDip,2,FALSE)))</f>
        <v/>
      </c>
      <c r="DI34" s="21" t="str">
        <f>IF(Grades!DI34="","",(VLOOKUP(Grades!DI34,OCRExtDip,2,FALSE)))</f>
        <v/>
      </c>
      <c r="DJ34" s="21" t="str">
        <f>IF(Grades!DJ34="","",(VLOOKUP(Grades!DJ34,OCRExtDip,2,FALSE)))</f>
        <v/>
      </c>
      <c r="DK34" s="21" t="str">
        <f>IF(Grades!DK34="","",(VLOOKUP(Grades!DK34,OCRExtDip,2,FALSE)))</f>
        <v/>
      </c>
      <c r="DL34" s="17" t="str">
        <f>IF(Grades!DL34="","",(VLOOKUP(Grades!DL34,PL,2,FALSE)))</f>
        <v/>
      </c>
      <c r="DM34" s="38" t="str">
        <f>IF(Grades!DM34="","",(VLOOKUP(Grades!DM34,FSM,2,FALSE)))</f>
        <v/>
      </c>
      <c r="DN34" s="38" t="str">
        <f>IF(Grades!DN34="","",(VLOOKUP(Grades!DN34,FSM,2,FALSE)))</f>
        <v/>
      </c>
      <c r="DO34" s="9" t="str">
        <f>IF(Grades!DO34="","",(VLOOKUP(Grades!DO34,AEA,2,FALSE)))</f>
        <v/>
      </c>
      <c r="DP34" s="9" t="str">
        <f>IF(Grades!DP34="","",(VLOOKUP(Grades!DP34,AEA,2,FALSE)))</f>
        <v/>
      </c>
      <c r="DQ34" s="9" t="str">
        <f>IF(Grades!DQ34="","",(VLOOKUP(Grades!DQ34,AEA,2,FALSE)))</f>
        <v/>
      </c>
      <c r="DR34" s="62" t="str">
        <f>IF(Grades!DR34="","",(VLOOKUP(Grades!DR34,AllDip?,2,FALSE)))</f>
        <v/>
      </c>
      <c r="DT34" s="1">
        <f t="shared" si="14"/>
        <v>0</v>
      </c>
      <c r="DU34" s="1">
        <f t="shared" si="0"/>
        <v>0</v>
      </c>
      <c r="DV34" s="1">
        <f t="shared" si="1"/>
        <v>0</v>
      </c>
      <c r="DW34" s="1">
        <f t="shared" si="2"/>
        <v>0</v>
      </c>
      <c r="DX34" s="1">
        <f t="shared" si="3"/>
        <v>0</v>
      </c>
      <c r="DY34" s="172">
        <f t="shared" si="4"/>
        <v>0</v>
      </c>
      <c r="DZ34" s="1">
        <f t="shared" si="5"/>
        <v>0</v>
      </c>
      <c r="EA34" s="1">
        <f t="shared" si="6"/>
        <v>0</v>
      </c>
      <c r="EB34" s="1">
        <f t="shared" si="7"/>
        <v>0</v>
      </c>
      <c r="EC34" s="1">
        <f t="shared" si="8"/>
        <v>0</v>
      </c>
      <c r="ED34" s="1">
        <f t="shared" si="9"/>
        <v>0</v>
      </c>
      <c r="EE34" s="1">
        <f t="shared" si="10"/>
        <v>0</v>
      </c>
      <c r="EF34" s="1">
        <f t="shared" si="11"/>
        <v>0</v>
      </c>
      <c r="EG34" s="1">
        <f t="shared" si="12"/>
        <v>0</v>
      </c>
      <c r="EH34" s="1">
        <f t="shared" si="15"/>
        <v>0</v>
      </c>
      <c r="EI34" s="1">
        <f t="shared" si="16"/>
        <v>0</v>
      </c>
      <c r="EJ34" s="1">
        <f t="shared" si="17"/>
        <v>0</v>
      </c>
      <c r="EK34" s="1">
        <f t="shared" si="22"/>
        <v>0</v>
      </c>
      <c r="EL34" s="1">
        <f t="shared" si="18"/>
        <v>0</v>
      </c>
      <c r="EM34" s="1" t="e">
        <f t="shared" si="19"/>
        <v>#DIV/0!</v>
      </c>
      <c r="EN34" s="1" t="e">
        <f t="shared" si="20"/>
        <v>#DIV/0!</v>
      </c>
      <c r="EO34" s="1" t="e">
        <f t="shared" si="21"/>
        <v>#DIV/0!</v>
      </c>
    </row>
    <row r="35" spans="1:145" ht="11.25" x14ac:dyDescent="0.2">
      <c r="A35" s="92"/>
      <c r="B35" s="92"/>
      <c r="C35" s="92"/>
      <c r="D35" s="92"/>
      <c r="E35" s="3" t="str">
        <f>IF(Grades!E35="","",(VLOOKUP(Grades!E35,ALevels,2,FALSE)))</f>
        <v/>
      </c>
      <c r="F35" s="3" t="str">
        <f>IF(Grades!F35="","",(VLOOKUP(Grades!F35,ALevels,2,FALSE)))</f>
        <v/>
      </c>
      <c r="G35" s="3" t="str">
        <f>IF(Grades!G35="","",(VLOOKUP(Grades!G35,ALevels,2,FALSE)))</f>
        <v/>
      </c>
      <c r="H35" s="3" t="str">
        <f>IF(Grades!H35="","",(VLOOKUP(Grades!H35,ALevels,2,FALSE)))</f>
        <v/>
      </c>
      <c r="I35" s="3" t="str">
        <f>IF(Grades!I35="","",(VLOOKUP(Grades!I35,ALevels,2,FALSE)))</f>
        <v/>
      </c>
      <c r="J35" s="3" t="str">
        <f>IF(Grades!J35="","",(VLOOKUP(Grades!J35,ALevels,2,FALSE)))</f>
        <v/>
      </c>
      <c r="K35" s="3" t="str">
        <f>IF(Grades!K35="","",(VLOOKUP(Grades!K35,ALevels,2,FALSE)))</f>
        <v/>
      </c>
      <c r="L35" s="3" t="str">
        <f>IF(Grades!L35="","",(VLOOKUP(Grades!L35,ALevels,2,FALSE)))</f>
        <v/>
      </c>
      <c r="M35" s="3" t="str">
        <f>IF(Grades!M35="","",(VLOOKUP(Grades!M35,ALevels,2,FALSE)))</f>
        <v/>
      </c>
      <c r="N35" s="3" t="str">
        <f>IF(Grades!N35="","",(VLOOKUP(Grades!N35,ALevels,2,FALSE)))</f>
        <v/>
      </c>
      <c r="O35" s="3" t="str">
        <f>IF(Grades!O35="","",(VLOOKUP(Grades!O35,ALevels,2,FALSE)))</f>
        <v/>
      </c>
      <c r="P35" s="3" t="str">
        <f>IF(Grades!P35="","",(VLOOKUP(Grades!P35,ALevels,2,FALSE)))</f>
        <v/>
      </c>
      <c r="Q35" s="3" t="str">
        <f>IF(Grades!Q35="","",(VLOOKUP(Grades!Q35,ALevels,2,FALSE)))</f>
        <v/>
      </c>
      <c r="R35" s="3" t="str">
        <f>IF(Grades!R35="","",(VLOOKUP(Grades!R35,ALevels,2,FALSE)))</f>
        <v/>
      </c>
      <c r="S35" s="3" t="str">
        <f>IF(Grades!S35="","",(VLOOKUP(Grades!S35,ALevels,2,FALSE)))</f>
        <v/>
      </c>
      <c r="T35" s="3" t="str">
        <f>IF(Grades!T35="","",(VLOOKUP(Grades!T35,ALevels,2,FALSE)))</f>
        <v/>
      </c>
      <c r="U35" s="3" t="str">
        <f>IF(Grades!U35="","",(VLOOKUP(Grades!U35,ALevels,2,FALSE)))</f>
        <v/>
      </c>
      <c r="V35" s="3" t="str">
        <f>IF(Grades!V35="","",(VLOOKUP(Grades!V35,ALevels,2,FALSE)))</f>
        <v/>
      </c>
      <c r="W35" s="3" t="str">
        <f>IF(Grades!W35="","",(VLOOKUP(Grades!W35,ALevels,2,FALSE)))</f>
        <v/>
      </c>
      <c r="X35" s="3" t="str">
        <f>IF(Grades!X35="","",(VLOOKUP(Grades!X35,ALevels,2,FALSE)))</f>
        <v/>
      </c>
      <c r="Y35" s="3" t="str">
        <f>IF(Grades!Y35="","",(VLOOKUP(Grades!Y35,ALevels,2,FALSE)))</f>
        <v/>
      </c>
      <c r="Z35" s="3" t="str">
        <f>IF(Grades!Z35="","",(VLOOKUP(Grades!Z35,ALevels,2,FALSE)))</f>
        <v/>
      </c>
      <c r="AA35" s="3" t="str">
        <f>IF(Grades!AA35="","",(VLOOKUP(Grades!AA35,ALevels,2,FALSE)))</f>
        <v/>
      </c>
      <c r="AB35" s="3" t="str">
        <f>IF(Grades!AB35="","",(VLOOKUP(Grades!AB35,ALevels,2,FALSE)))</f>
        <v/>
      </c>
      <c r="AC35" s="3" t="str">
        <f>IF(Grades!AC35="","",(VLOOKUP(Grades!AC35,ALevels,2,FALSE)))</f>
        <v/>
      </c>
      <c r="AD35" s="3" t="str">
        <f>IF(Grades!AD35="","",(VLOOKUP(Grades!AD35,ALevels,2,FALSE)))</f>
        <v/>
      </c>
      <c r="AE35" s="3" t="str">
        <f>IF(Grades!AE35="","",(VLOOKUP(Grades!AE35,ALevels,2,FALSE)))</f>
        <v/>
      </c>
      <c r="AF35" s="3" t="str">
        <f>IF(Grades!AF35="","",(VLOOKUP(Grades!AF35,ALevels,2,FALSE)))</f>
        <v/>
      </c>
      <c r="AG35" s="3" t="str">
        <f>IF(Grades!AG35="","",(VLOOKUP(Grades!AG35,ALevels,2,FALSE)))</f>
        <v/>
      </c>
      <c r="AH35" s="3" t="str">
        <f>IF(Grades!AH35="","",(VLOOKUP(Grades!AH35,ALevels,2,FALSE)))</f>
        <v/>
      </c>
      <c r="AI35" s="3" t="str">
        <f>IF(Grades!AI35="","",(VLOOKUP(Grades!AI35,ALevels,2,FALSE)))</f>
        <v/>
      </c>
      <c r="AJ35" s="3" t="str">
        <f>IF(Grades!AJ35="","",(VLOOKUP(Grades!AJ35,ALevels,2,FALSE)))</f>
        <v/>
      </c>
      <c r="AK35" s="3" t="str">
        <f>IF(Grades!AK35="","",(VLOOKUP(Grades!AK35,ALevels,2,FALSE)))</f>
        <v/>
      </c>
      <c r="AL35" s="3" t="str">
        <f>IF(Grades!AL35="","",(VLOOKUP(Grades!AL35,ALevels,2,FALSE)))</f>
        <v/>
      </c>
      <c r="AM35" s="3" t="str">
        <f>IF(Grades!AM35="","",(VLOOKUP(Grades!AM35,ALevels,2,FALSE)))</f>
        <v/>
      </c>
      <c r="AN35" s="3" t="str">
        <f>IF(Grades!AN35="","",(VLOOKUP(Grades!AN35,ALevels,2,FALSE)))</f>
        <v/>
      </c>
      <c r="AO35" s="3" t="str">
        <f>IF(Grades!AO35="","",(VLOOKUP(Grades!AO35,ALevels,2,FALSE)))</f>
        <v/>
      </c>
      <c r="AP35" s="3" t="str">
        <f>IF(Grades!AP35="","",(VLOOKUP(Grades!AP35,ALevels,2,FALSE)))</f>
        <v/>
      </c>
      <c r="AQ35" s="3" t="str">
        <f>IF(Grades!AQ35="","",(VLOOKUP(Grades!AQ35,ALevels,2,FALSE)))</f>
        <v/>
      </c>
      <c r="AR35" s="3" t="str">
        <f>IF(Grades!AR35="","",(VLOOKUP(Grades!AR35,ALevels,2,FALSE)))</f>
        <v/>
      </c>
      <c r="AS35" s="3" t="str">
        <f>IF(Grades!AS35="","",(VLOOKUP(Grades!AS35,ALevels,2,FALSE)))</f>
        <v/>
      </c>
      <c r="AT35" s="3" t="str">
        <f>IF(Grades!AT35="","",(VLOOKUP(Grades!AT35,ALevels,2,FALSE)))</f>
        <v/>
      </c>
      <c r="AU35" s="3" t="str">
        <f>IF(Grades!AU35="","",(VLOOKUP(Grades!AU35,ALevels,2,FALSE)))</f>
        <v/>
      </c>
      <c r="AV35" s="3" t="str">
        <f>IF(Grades!AV35="","",(VLOOKUP(Grades!AV35,ALevels,2,FALSE)))</f>
        <v/>
      </c>
      <c r="AW35" s="6" t="str">
        <f>IF(Grades!AW35="","",(VLOOKUP(Grades!AW35,ASLevels,2,FALSE)))</f>
        <v/>
      </c>
      <c r="AX35" s="6" t="str">
        <f>IF(Grades!AX35="","",(VLOOKUP(Grades!AX35,ASLevels,2,FALSE)))</f>
        <v/>
      </c>
      <c r="AY35" s="6" t="str">
        <f>IF(Grades!AY35="","",(VLOOKUP(Grades!AY35,ASLevels,2,FALSE)))</f>
        <v/>
      </c>
      <c r="AZ35" s="6" t="str">
        <f>IF(Grades!AZ35="","",(VLOOKUP(Grades!AZ35,ASLevels,2,FALSE)))</f>
        <v/>
      </c>
      <c r="BA35" s="6" t="str">
        <f>IF(Grades!BA35="","",(VLOOKUP(Grades!BA35,ASLevels,2,FALSE)))</f>
        <v/>
      </c>
      <c r="BB35" s="6" t="str">
        <f>IF(Grades!BB35="","",(VLOOKUP(Grades!BB35,ASLevels,2,FALSE)))</f>
        <v/>
      </c>
      <c r="BC35" s="6" t="str">
        <f>IF(Grades!BC35="","",(VLOOKUP(Grades!BC35,ASLevels,2,FALSE)))</f>
        <v/>
      </c>
      <c r="BD35" s="6" t="str">
        <f>IF(Grades!BD35="","",(VLOOKUP(Grades!BD35,ASLevels,2,FALSE)))</f>
        <v/>
      </c>
      <c r="BE35" s="6" t="str">
        <f>IF(Grades!BE35="","",(VLOOKUP(Grades!BE35,ASLevels,2,FALSE)))</f>
        <v/>
      </c>
      <c r="BF35" s="6" t="str">
        <f>IF(Grades!BF35="","",(VLOOKUP(Grades!BF35,ASLevels,2,FALSE)))</f>
        <v/>
      </c>
      <c r="BG35" s="6" t="str">
        <f>IF(Grades!BG35="","",(VLOOKUP(Grades!BG35,ASLevels,2,FALSE)))</f>
        <v/>
      </c>
      <c r="BH35" s="6" t="str">
        <f>IF(Grades!BH35="","",(VLOOKUP(Grades!BH35,ASLevels,2,FALSE)))</f>
        <v/>
      </c>
      <c r="BI35" s="6" t="str">
        <f>IF(Grades!BI35="","",(VLOOKUP(Grades!BI35,ASLevels,2,FALSE)))</f>
        <v/>
      </c>
      <c r="BJ35" s="6" t="str">
        <f>IF(Grades!BJ35="","",(VLOOKUP(Grades!BJ35,ASLevels,2,FALSE)))</f>
        <v/>
      </c>
      <c r="BK35" s="6" t="str">
        <f>IF(Grades!BK35="","",(VLOOKUP(Grades!BK35,ASLevels,2,FALSE)))</f>
        <v/>
      </c>
      <c r="BL35" s="6" t="str">
        <f>IF(Grades!BL35="","",(VLOOKUP(Grades!BL35,ASLevels,2,FALSE)))</f>
        <v/>
      </c>
      <c r="BM35" s="6" t="str">
        <f>IF(Grades!BM35="","",(VLOOKUP(Grades!BM35,ASLevels,2,FALSE)))</f>
        <v/>
      </c>
      <c r="BN35" s="6" t="str">
        <f>IF(Grades!BN35="","",(VLOOKUP(Grades!BN35,ASLevels,2,FALSE)))</f>
        <v/>
      </c>
      <c r="BO35" s="6" t="str">
        <f>IF(Grades!BO35="","",(VLOOKUP(Grades!BO35,ASLevels,2,FALSE)))</f>
        <v/>
      </c>
      <c r="BP35" s="6" t="str">
        <f>IF(Grades!BP35="","",(VLOOKUP(Grades!BP35,ASLevels,2,FALSE)))</f>
        <v/>
      </c>
      <c r="BQ35" s="6" t="str">
        <f>IF(Grades!BQ35="","",(VLOOKUP(Grades!BQ35,ASLevels,2,FALSE)))</f>
        <v/>
      </c>
      <c r="BR35" s="6" t="str">
        <f>IF(Grades!BR35="","",(VLOOKUP(Grades!BR35,ASLevels,2,FALSE)))</f>
        <v/>
      </c>
      <c r="BS35" s="6" t="str">
        <f>IF(Grades!BS35="","",(VLOOKUP(Grades!BS35,ASLevels,2,FALSE)))</f>
        <v/>
      </c>
      <c r="BT35" s="6" t="str">
        <f>IF(Grades!BT35="","",(VLOOKUP(Grades!BT35,ASLevels,2,FALSE)))</f>
        <v/>
      </c>
      <c r="BU35" s="6" t="str">
        <f>IF(Grades!BU35="","",(VLOOKUP(Grades!BU35,ASLevels,2,FALSE)))</f>
        <v/>
      </c>
      <c r="BV35" s="6" t="str">
        <f>IF(Grades!BV35="","",(VLOOKUP(Grades!BV35,ASLevels,2,FALSE)))</f>
        <v/>
      </c>
      <c r="BW35" s="6" t="str">
        <f>IF(Grades!BW35="","",(VLOOKUP(Grades!BW35,ASLevels,2,FALSE)))</f>
        <v/>
      </c>
      <c r="BX35" s="6" t="str">
        <f>IF(Grades!BX35="","",(VLOOKUP(Grades!BX35,ASLevels,2,FALSE)))</f>
        <v/>
      </c>
      <c r="BY35" s="6" t="str">
        <f>IF(Grades!BY35="","",(VLOOKUP(Grades!BY35,ASLevels,2,FALSE)))</f>
        <v/>
      </c>
      <c r="BZ35" s="6" t="str">
        <f>IF(Grades!BZ35="","",(VLOOKUP(Grades!BZ35,ASLevels,2,FALSE)))</f>
        <v/>
      </c>
      <c r="CA35" s="6" t="str">
        <f>IF(Grades!CA35="","",(VLOOKUP(Grades!CA35,ASLevels,2,FALSE)))</f>
        <v/>
      </c>
      <c r="CB35" s="6" t="str">
        <f>IF(Grades!CB35="","",(VLOOKUP(Grades!CB35,ASLevels,2,FALSE)))</f>
        <v/>
      </c>
      <c r="CC35" s="6" t="str">
        <f>IF(Grades!CC35="","",(VLOOKUP(Grades!CC35,ASLevels,2,FALSE)))</f>
        <v/>
      </c>
      <c r="CD35" s="6" t="str">
        <f>IF(Grades!CD35="","",(VLOOKUP(Grades!CD35,ASLevels,2,FALSE)))</f>
        <v/>
      </c>
      <c r="CE35" s="6" t="str">
        <f>IF(Grades!CE35="","",(VLOOKUP(Grades!CE35,ASLevels,2,FALSE)))</f>
        <v/>
      </c>
      <c r="CF35" s="6" t="str">
        <f>IF(Grades!CF35="","",(VLOOKUP(Grades!CF35,ASLevels,2,FALSE)))</f>
        <v/>
      </c>
      <c r="CG35" s="6" t="str">
        <f>IF(Grades!CG35="","",(VLOOKUP(Grades!CG35,ASLevels,2,FALSE)))</f>
        <v/>
      </c>
      <c r="CH35" s="6" t="str">
        <f>IF(Grades!CH35="","",(VLOOKUP(Grades!CH35,ASLevels,2,FALSE)))</f>
        <v/>
      </c>
      <c r="CI35" s="6" t="str">
        <f>IF(Grades!CI35="","",(VLOOKUP(Grades!CI35,ASLevels,2,FALSE)))</f>
        <v/>
      </c>
      <c r="CJ35" s="6" t="str">
        <f>IF(Grades!CJ35="","",(VLOOKUP(Grades!CJ35,ASLevels,2,FALSE)))</f>
        <v/>
      </c>
      <c r="CK35" s="6" t="str">
        <f>IF(Grades!CK35="","",(VLOOKUP(Grades!CK35,ASLevels,2,FALSE)))</f>
        <v/>
      </c>
      <c r="CL35" s="6" t="str">
        <f>IF(Grades!CL35="","",(VLOOKUP(Grades!CL35,ASLevels,2,FALSE)))</f>
        <v/>
      </c>
      <c r="CM35" s="6" t="str">
        <f>IF(Grades!CM35="","",(VLOOKUP(Grades!CM35,ASLevels,2,FALSE)))</f>
        <v/>
      </c>
      <c r="CN35" s="6" t="str">
        <f>IF(Grades!CN35="","",(VLOOKUP(Grades!CN35,ASLevels,2,FALSE)))</f>
        <v/>
      </c>
      <c r="CO35" s="39" t="str">
        <f>IF(Grades!CO35="","",(VLOOKUP(Grades!CO35,EP,2,FALSE)))</f>
        <v/>
      </c>
      <c r="CP35" s="9" t="str">
        <f>IF(Grades!CP35="","",(VLOOKUP(Grades!CP35,KeySkills,2,FALSE)))</f>
        <v/>
      </c>
      <c r="CQ35" s="9" t="str">
        <f>IF(Grades!CQ35="","",(VLOOKUP(Grades!CQ35,KeySkills,2,FALSE)))</f>
        <v/>
      </c>
      <c r="CR35" s="9" t="str">
        <f>IF(Grades!CR35="","",(VLOOKUP(Grades!CR35,KeySkills,2,FALSE)))</f>
        <v/>
      </c>
      <c r="CS35" s="13" t="str">
        <f>IF(Grades!CS35="","",(VLOOKUP(Grades!CS35,BTECOCRNatCert,2,FALSE)))</f>
        <v/>
      </c>
      <c r="CT35" s="13" t="str">
        <f>IF(Grades!CT35="","",(VLOOKUP(Grades!CT35,BTECOCRNatCert,2,FALSE)))</f>
        <v/>
      </c>
      <c r="CU35" s="13" t="str">
        <f>IF(Grades!CU35="","",(VLOOKUP(Grades!CU35,BTECOCRNatCert,2,FALSE)))</f>
        <v/>
      </c>
      <c r="CV35" s="13" t="str">
        <f>IF(Grades!CV35="","",(VLOOKUP(Grades!CV35,BTECOCRNatCert,2,FALSE)))</f>
        <v/>
      </c>
      <c r="CW35" s="13" t="str">
        <f>IF(Grades!CW35="","",(VLOOKUP(Grades!CW35,BTECOCRNatCert,2,FALSE)))</f>
        <v/>
      </c>
      <c r="CX35" s="13" t="str">
        <f>IF(Grades!CX35="","",(VLOOKUP(Grades!CX35,BTECOCRNatCert,2,FALSE)))</f>
        <v/>
      </c>
      <c r="CY35" s="13" t="str">
        <f>IF(Grades!CY35="","",(VLOOKUP(Grades!CY35,BTECOCRNatCert,2,FALSE)))</f>
        <v/>
      </c>
      <c r="CZ35" s="15" t="str">
        <f>IF(Grades!CZ35="","",(VLOOKUP(Grades!CZ35,BTECNatDip,2,FALSE)))</f>
        <v/>
      </c>
      <c r="DA35" s="15" t="str">
        <f>IF(Grades!DA35="","",(VLOOKUP(Grades!DA35,BTECNatDip,2,FALSE)))</f>
        <v/>
      </c>
      <c r="DB35" s="15" t="str">
        <f>IF(Grades!DB35="","",(VLOOKUP(Grades!DB35,BTECNatDip,2,FALSE)))</f>
        <v/>
      </c>
      <c r="DC35" s="21" t="str">
        <f>IF(Grades!DC35="","",(VLOOKUP(Grades!DC35,OCRNatDip,2,FALSE)))</f>
        <v/>
      </c>
      <c r="DD35" s="21" t="str">
        <f>IF(Grades!DD35="","",(VLOOKUP(Grades!DD35,OCRNatDip,2,FALSE)))</f>
        <v/>
      </c>
      <c r="DE35" s="21" t="str">
        <f>IF(Grades!DE35="","",(VLOOKUP(Grades!DE35,OCRNatDip,2,FALSE)))</f>
        <v/>
      </c>
      <c r="DF35" s="37" t="str">
        <f>IF(Grades!DF35="","",(VLOOKUP(Grades!DF35,BTECExtDip,2,FALSE)))</f>
        <v/>
      </c>
      <c r="DG35" s="37" t="str">
        <f>IF(Grades!DG35="","",(VLOOKUP(Grades!DG35,BTECExtDip,2,FALSE)))</f>
        <v/>
      </c>
      <c r="DH35" s="37" t="str">
        <f>IF(Grades!DH35="","",(VLOOKUP(Grades!DH35,BTECExtDip,2,FALSE)))</f>
        <v/>
      </c>
      <c r="DI35" s="21" t="str">
        <f>IF(Grades!DI35="","",(VLOOKUP(Grades!DI35,OCRExtDip,2,FALSE)))</f>
        <v/>
      </c>
      <c r="DJ35" s="21" t="str">
        <f>IF(Grades!DJ35="","",(VLOOKUP(Grades!DJ35,OCRExtDip,2,FALSE)))</f>
        <v/>
      </c>
      <c r="DK35" s="21" t="str">
        <f>IF(Grades!DK35="","",(VLOOKUP(Grades!DK35,OCRExtDip,2,FALSE)))</f>
        <v/>
      </c>
      <c r="DL35" s="17" t="str">
        <f>IF(Grades!DL35="","",(VLOOKUP(Grades!DL35,PL,2,FALSE)))</f>
        <v/>
      </c>
      <c r="DM35" s="38" t="str">
        <f>IF(Grades!DM35="","",(VLOOKUP(Grades!DM35,FSM,2,FALSE)))</f>
        <v/>
      </c>
      <c r="DN35" s="38" t="str">
        <f>IF(Grades!DN35="","",(VLOOKUP(Grades!DN35,FSM,2,FALSE)))</f>
        <v/>
      </c>
      <c r="DO35" s="9" t="str">
        <f>IF(Grades!DO35="","",(VLOOKUP(Grades!DO35,AEA,2,FALSE)))</f>
        <v/>
      </c>
      <c r="DP35" s="9" t="str">
        <f>IF(Grades!DP35="","",(VLOOKUP(Grades!DP35,AEA,2,FALSE)))</f>
        <v/>
      </c>
      <c r="DQ35" s="9" t="str">
        <f>IF(Grades!DQ35="","",(VLOOKUP(Grades!DQ35,AEA,2,FALSE)))</f>
        <v/>
      </c>
      <c r="DR35" s="62" t="str">
        <f>IF(Grades!DR35="","",(VLOOKUP(Grades!DR35,AllDip?,2,FALSE)))</f>
        <v/>
      </c>
      <c r="DT35" s="1">
        <f t="shared" si="14"/>
        <v>0</v>
      </c>
      <c r="DU35" s="1">
        <f t="shared" ref="DU35:DU66" si="23">SUM(CS35:DL35)</f>
        <v>0</v>
      </c>
      <c r="DV35" s="1">
        <f t="shared" ref="DV35:DV66" si="24">SUM(E35:DR35)</f>
        <v>0</v>
      </c>
      <c r="DW35" s="1">
        <f t="shared" ref="DW35:DW66" si="25">COUNT(E35:AV35)</f>
        <v>0</v>
      </c>
      <c r="DX35" s="1">
        <f t="shared" ref="DX35:DX66" si="26">COUNT(AW35:CN35)</f>
        <v>0</v>
      </c>
      <c r="DY35" s="172">
        <f t="shared" si="4"/>
        <v>0</v>
      </c>
      <c r="DZ35" s="1">
        <f t="shared" ref="DZ35:DZ66" si="27">COUNT(CP35:CR35)</f>
        <v>0</v>
      </c>
      <c r="EA35" s="1">
        <f t="shared" ref="EA35:EA66" si="28">COUNT(CS35:CY35)</f>
        <v>0</v>
      </c>
      <c r="EB35" s="1">
        <f t="shared" ref="EB35:EB66" si="29">COUNT(CZ35:DE35)</f>
        <v>0</v>
      </c>
      <c r="EC35" s="1">
        <f t="shared" ref="EC35:EC66" si="30">COUNT(DF35:DK35)</f>
        <v>0</v>
      </c>
      <c r="ED35" s="1">
        <f t="shared" ref="ED35:ED66" si="31">COUNT(DL35)</f>
        <v>0</v>
      </c>
      <c r="EE35" s="1">
        <f t="shared" ref="EE35:EE66" si="32">COUNT(DM35:DN35)</f>
        <v>0</v>
      </c>
      <c r="EF35" s="1">
        <f t="shared" ref="EF35:EF66" si="33">COUNT(DO35:DQ35)</f>
        <v>0</v>
      </c>
      <c r="EG35" s="1">
        <f t="shared" ref="EG35:EG66" si="34">COUNT(CO35)</f>
        <v>0</v>
      </c>
      <c r="EH35" s="1">
        <f t="shared" si="15"/>
        <v>0</v>
      </c>
      <c r="EI35" s="1">
        <f t="shared" si="16"/>
        <v>0</v>
      </c>
      <c r="EJ35" s="1">
        <f t="shared" si="17"/>
        <v>0</v>
      </c>
      <c r="EK35" s="1">
        <f t="shared" si="22"/>
        <v>0</v>
      </c>
      <c r="EL35" s="1">
        <f t="shared" si="18"/>
        <v>0</v>
      </c>
      <c r="EM35" s="1" t="e">
        <f t="shared" si="19"/>
        <v>#DIV/0!</v>
      </c>
      <c r="EN35" s="1" t="e">
        <f t="shared" si="20"/>
        <v>#DIV/0!</v>
      </c>
      <c r="EO35" s="1" t="e">
        <f t="shared" si="21"/>
        <v>#DIV/0!</v>
      </c>
    </row>
    <row r="36" spans="1:145" ht="11.25" x14ac:dyDescent="0.2">
      <c r="A36" s="92"/>
      <c r="B36" s="92"/>
      <c r="C36" s="92"/>
      <c r="D36" s="92"/>
      <c r="E36" s="3" t="str">
        <f>IF(Grades!E36="","",(VLOOKUP(Grades!E36,ALevels,2,FALSE)))</f>
        <v/>
      </c>
      <c r="F36" s="3" t="str">
        <f>IF(Grades!F36="","",(VLOOKUP(Grades!F36,ALevels,2,FALSE)))</f>
        <v/>
      </c>
      <c r="G36" s="3" t="str">
        <f>IF(Grades!G36="","",(VLOOKUP(Grades!G36,ALevels,2,FALSE)))</f>
        <v/>
      </c>
      <c r="H36" s="3" t="str">
        <f>IF(Grades!H36="","",(VLOOKUP(Grades!H36,ALevels,2,FALSE)))</f>
        <v/>
      </c>
      <c r="I36" s="3" t="str">
        <f>IF(Grades!I36="","",(VLOOKUP(Grades!I36,ALevels,2,FALSE)))</f>
        <v/>
      </c>
      <c r="J36" s="3" t="str">
        <f>IF(Grades!J36="","",(VLOOKUP(Grades!J36,ALevels,2,FALSE)))</f>
        <v/>
      </c>
      <c r="K36" s="3" t="str">
        <f>IF(Grades!K36="","",(VLOOKUP(Grades!K36,ALevels,2,FALSE)))</f>
        <v/>
      </c>
      <c r="L36" s="3" t="str">
        <f>IF(Grades!L36="","",(VLOOKUP(Grades!L36,ALevels,2,FALSE)))</f>
        <v/>
      </c>
      <c r="M36" s="3" t="str">
        <f>IF(Grades!M36="","",(VLOOKUP(Grades!M36,ALevels,2,FALSE)))</f>
        <v/>
      </c>
      <c r="N36" s="3" t="str">
        <f>IF(Grades!N36="","",(VLOOKUP(Grades!N36,ALevels,2,FALSE)))</f>
        <v/>
      </c>
      <c r="O36" s="3" t="str">
        <f>IF(Grades!O36="","",(VLOOKUP(Grades!O36,ALevels,2,FALSE)))</f>
        <v/>
      </c>
      <c r="P36" s="3" t="str">
        <f>IF(Grades!P36="","",(VLOOKUP(Grades!P36,ALevels,2,FALSE)))</f>
        <v/>
      </c>
      <c r="Q36" s="3" t="str">
        <f>IF(Grades!Q36="","",(VLOOKUP(Grades!Q36,ALevels,2,FALSE)))</f>
        <v/>
      </c>
      <c r="R36" s="3" t="str">
        <f>IF(Grades!R36="","",(VLOOKUP(Grades!R36,ALevels,2,FALSE)))</f>
        <v/>
      </c>
      <c r="S36" s="3" t="str">
        <f>IF(Grades!S36="","",(VLOOKUP(Grades!S36,ALevels,2,FALSE)))</f>
        <v/>
      </c>
      <c r="T36" s="3" t="str">
        <f>IF(Grades!T36="","",(VLOOKUP(Grades!T36,ALevels,2,FALSE)))</f>
        <v/>
      </c>
      <c r="U36" s="3" t="str">
        <f>IF(Grades!U36="","",(VLOOKUP(Grades!U36,ALevels,2,FALSE)))</f>
        <v/>
      </c>
      <c r="V36" s="3" t="str">
        <f>IF(Grades!V36="","",(VLOOKUP(Grades!V36,ALevels,2,FALSE)))</f>
        <v/>
      </c>
      <c r="W36" s="3" t="str">
        <f>IF(Grades!W36="","",(VLOOKUP(Grades!W36,ALevels,2,FALSE)))</f>
        <v/>
      </c>
      <c r="X36" s="3" t="str">
        <f>IF(Grades!X36="","",(VLOOKUP(Grades!X36,ALevels,2,FALSE)))</f>
        <v/>
      </c>
      <c r="Y36" s="3" t="str">
        <f>IF(Grades!Y36="","",(VLOOKUP(Grades!Y36,ALevels,2,FALSE)))</f>
        <v/>
      </c>
      <c r="Z36" s="3" t="str">
        <f>IF(Grades!Z36="","",(VLOOKUP(Grades!Z36,ALevels,2,FALSE)))</f>
        <v/>
      </c>
      <c r="AA36" s="3" t="str">
        <f>IF(Grades!AA36="","",(VLOOKUP(Grades!AA36,ALevels,2,FALSE)))</f>
        <v/>
      </c>
      <c r="AB36" s="3" t="str">
        <f>IF(Grades!AB36="","",(VLOOKUP(Grades!AB36,ALevels,2,FALSE)))</f>
        <v/>
      </c>
      <c r="AC36" s="3" t="str">
        <f>IF(Grades!AC36="","",(VLOOKUP(Grades!AC36,ALevels,2,FALSE)))</f>
        <v/>
      </c>
      <c r="AD36" s="3" t="str">
        <f>IF(Grades!AD36="","",(VLOOKUP(Grades!AD36,ALevels,2,FALSE)))</f>
        <v/>
      </c>
      <c r="AE36" s="3" t="str">
        <f>IF(Grades!AE36="","",(VLOOKUP(Grades!AE36,ALevels,2,FALSE)))</f>
        <v/>
      </c>
      <c r="AF36" s="3" t="str">
        <f>IF(Grades!AF36="","",(VLOOKUP(Grades!AF36,ALevels,2,FALSE)))</f>
        <v/>
      </c>
      <c r="AG36" s="3" t="str">
        <f>IF(Grades!AG36="","",(VLOOKUP(Grades!AG36,ALevels,2,FALSE)))</f>
        <v/>
      </c>
      <c r="AH36" s="3" t="str">
        <f>IF(Grades!AH36="","",(VLOOKUP(Grades!AH36,ALevels,2,FALSE)))</f>
        <v/>
      </c>
      <c r="AI36" s="3" t="str">
        <f>IF(Grades!AI36="","",(VLOOKUP(Grades!AI36,ALevels,2,FALSE)))</f>
        <v/>
      </c>
      <c r="AJ36" s="3" t="str">
        <f>IF(Grades!AJ36="","",(VLOOKUP(Grades!AJ36,ALevels,2,FALSE)))</f>
        <v/>
      </c>
      <c r="AK36" s="3" t="str">
        <f>IF(Grades!AK36="","",(VLOOKUP(Grades!AK36,ALevels,2,FALSE)))</f>
        <v/>
      </c>
      <c r="AL36" s="3" t="str">
        <f>IF(Grades!AL36="","",(VLOOKUP(Grades!AL36,ALevels,2,FALSE)))</f>
        <v/>
      </c>
      <c r="AM36" s="3" t="str">
        <f>IF(Grades!AM36="","",(VLOOKUP(Grades!AM36,ALevels,2,FALSE)))</f>
        <v/>
      </c>
      <c r="AN36" s="3" t="str">
        <f>IF(Grades!AN36="","",(VLOOKUP(Grades!AN36,ALevels,2,FALSE)))</f>
        <v/>
      </c>
      <c r="AO36" s="3" t="str">
        <f>IF(Grades!AO36="","",(VLOOKUP(Grades!AO36,ALevels,2,FALSE)))</f>
        <v/>
      </c>
      <c r="AP36" s="3" t="str">
        <f>IF(Grades!AP36="","",(VLOOKUP(Grades!AP36,ALevels,2,FALSE)))</f>
        <v/>
      </c>
      <c r="AQ36" s="3" t="str">
        <f>IF(Grades!AQ36="","",(VLOOKUP(Grades!AQ36,ALevels,2,FALSE)))</f>
        <v/>
      </c>
      <c r="AR36" s="3" t="str">
        <f>IF(Grades!AR36="","",(VLOOKUP(Grades!AR36,ALevels,2,FALSE)))</f>
        <v/>
      </c>
      <c r="AS36" s="3" t="str">
        <f>IF(Grades!AS36="","",(VLOOKUP(Grades!AS36,ALevels,2,FALSE)))</f>
        <v/>
      </c>
      <c r="AT36" s="3" t="str">
        <f>IF(Grades!AT36="","",(VLOOKUP(Grades!AT36,ALevels,2,FALSE)))</f>
        <v/>
      </c>
      <c r="AU36" s="3" t="str">
        <f>IF(Grades!AU36="","",(VLOOKUP(Grades!AU36,ALevels,2,FALSE)))</f>
        <v/>
      </c>
      <c r="AV36" s="3" t="str">
        <f>IF(Grades!AV36="","",(VLOOKUP(Grades!AV36,ALevels,2,FALSE)))</f>
        <v/>
      </c>
      <c r="AW36" s="6" t="str">
        <f>IF(Grades!AW36="","",(VLOOKUP(Grades!AW36,ASLevels,2,FALSE)))</f>
        <v/>
      </c>
      <c r="AX36" s="6" t="str">
        <f>IF(Grades!AX36="","",(VLOOKUP(Grades!AX36,ASLevels,2,FALSE)))</f>
        <v/>
      </c>
      <c r="AY36" s="6" t="str">
        <f>IF(Grades!AY36="","",(VLOOKUP(Grades!AY36,ASLevels,2,FALSE)))</f>
        <v/>
      </c>
      <c r="AZ36" s="6" t="str">
        <f>IF(Grades!AZ36="","",(VLOOKUP(Grades!AZ36,ASLevels,2,FALSE)))</f>
        <v/>
      </c>
      <c r="BA36" s="6" t="str">
        <f>IF(Grades!BA36="","",(VLOOKUP(Grades!BA36,ASLevels,2,FALSE)))</f>
        <v/>
      </c>
      <c r="BB36" s="6" t="str">
        <f>IF(Grades!BB36="","",(VLOOKUP(Grades!BB36,ASLevels,2,FALSE)))</f>
        <v/>
      </c>
      <c r="BC36" s="6" t="str">
        <f>IF(Grades!BC36="","",(VLOOKUP(Grades!BC36,ASLevels,2,FALSE)))</f>
        <v/>
      </c>
      <c r="BD36" s="6" t="str">
        <f>IF(Grades!BD36="","",(VLOOKUP(Grades!BD36,ASLevels,2,FALSE)))</f>
        <v/>
      </c>
      <c r="BE36" s="6" t="str">
        <f>IF(Grades!BE36="","",(VLOOKUP(Grades!BE36,ASLevels,2,FALSE)))</f>
        <v/>
      </c>
      <c r="BF36" s="6" t="str">
        <f>IF(Grades!BF36="","",(VLOOKUP(Grades!BF36,ASLevels,2,FALSE)))</f>
        <v/>
      </c>
      <c r="BG36" s="6" t="str">
        <f>IF(Grades!BG36="","",(VLOOKUP(Grades!BG36,ASLevels,2,FALSE)))</f>
        <v/>
      </c>
      <c r="BH36" s="6" t="str">
        <f>IF(Grades!BH36="","",(VLOOKUP(Grades!BH36,ASLevels,2,FALSE)))</f>
        <v/>
      </c>
      <c r="BI36" s="6" t="str">
        <f>IF(Grades!BI36="","",(VLOOKUP(Grades!BI36,ASLevels,2,FALSE)))</f>
        <v/>
      </c>
      <c r="BJ36" s="6" t="str">
        <f>IF(Grades!BJ36="","",(VLOOKUP(Grades!BJ36,ASLevels,2,FALSE)))</f>
        <v/>
      </c>
      <c r="BK36" s="6" t="str">
        <f>IF(Grades!BK36="","",(VLOOKUP(Grades!BK36,ASLevels,2,FALSE)))</f>
        <v/>
      </c>
      <c r="BL36" s="6" t="str">
        <f>IF(Grades!BL36="","",(VLOOKUP(Grades!BL36,ASLevels,2,FALSE)))</f>
        <v/>
      </c>
      <c r="BM36" s="6" t="str">
        <f>IF(Grades!BM36="","",(VLOOKUP(Grades!BM36,ASLevels,2,FALSE)))</f>
        <v/>
      </c>
      <c r="BN36" s="6" t="str">
        <f>IF(Grades!BN36="","",(VLOOKUP(Grades!BN36,ASLevels,2,FALSE)))</f>
        <v/>
      </c>
      <c r="BO36" s="6" t="str">
        <f>IF(Grades!BO36="","",(VLOOKUP(Grades!BO36,ASLevels,2,FALSE)))</f>
        <v/>
      </c>
      <c r="BP36" s="6" t="str">
        <f>IF(Grades!BP36="","",(VLOOKUP(Grades!BP36,ASLevels,2,FALSE)))</f>
        <v/>
      </c>
      <c r="BQ36" s="6" t="str">
        <f>IF(Grades!BQ36="","",(VLOOKUP(Grades!BQ36,ASLevels,2,FALSE)))</f>
        <v/>
      </c>
      <c r="BR36" s="6" t="str">
        <f>IF(Grades!BR36="","",(VLOOKUP(Grades!BR36,ASLevels,2,FALSE)))</f>
        <v/>
      </c>
      <c r="BS36" s="6" t="str">
        <f>IF(Grades!BS36="","",(VLOOKUP(Grades!BS36,ASLevels,2,FALSE)))</f>
        <v/>
      </c>
      <c r="BT36" s="6" t="str">
        <f>IF(Grades!BT36="","",(VLOOKUP(Grades!BT36,ASLevels,2,FALSE)))</f>
        <v/>
      </c>
      <c r="BU36" s="6" t="str">
        <f>IF(Grades!BU36="","",(VLOOKUP(Grades!BU36,ASLevels,2,FALSE)))</f>
        <v/>
      </c>
      <c r="BV36" s="6" t="str">
        <f>IF(Grades!BV36="","",(VLOOKUP(Grades!BV36,ASLevels,2,FALSE)))</f>
        <v/>
      </c>
      <c r="BW36" s="6" t="str">
        <f>IF(Grades!BW36="","",(VLOOKUP(Grades!BW36,ASLevels,2,FALSE)))</f>
        <v/>
      </c>
      <c r="BX36" s="6" t="str">
        <f>IF(Grades!BX36="","",(VLOOKUP(Grades!BX36,ASLevels,2,FALSE)))</f>
        <v/>
      </c>
      <c r="BY36" s="6" t="str">
        <f>IF(Grades!BY36="","",(VLOOKUP(Grades!BY36,ASLevels,2,FALSE)))</f>
        <v/>
      </c>
      <c r="BZ36" s="6" t="str">
        <f>IF(Grades!BZ36="","",(VLOOKUP(Grades!BZ36,ASLevels,2,FALSE)))</f>
        <v/>
      </c>
      <c r="CA36" s="6" t="str">
        <f>IF(Grades!CA36="","",(VLOOKUP(Grades!CA36,ASLevels,2,FALSE)))</f>
        <v/>
      </c>
      <c r="CB36" s="6" t="str">
        <f>IF(Grades!CB36="","",(VLOOKUP(Grades!CB36,ASLevels,2,FALSE)))</f>
        <v/>
      </c>
      <c r="CC36" s="6" t="str">
        <f>IF(Grades!CC36="","",(VLOOKUP(Grades!CC36,ASLevels,2,FALSE)))</f>
        <v/>
      </c>
      <c r="CD36" s="6" t="str">
        <f>IF(Grades!CD36="","",(VLOOKUP(Grades!CD36,ASLevels,2,FALSE)))</f>
        <v/>
      </c>
      <c r="CE36" s="6" t="str">
        <f>IF(Grades!CE36="","",(VLOOKUP(Grades!CE36,ASLevels,2,FALSE)))</f>
        <v/>
      </c>
      <c r="CF36" s="6" t="str">
        <f>IF(Grades!CF36="","",(VLOOKUP(Grades!CF36,ASLevels,2,FALSE)))</f>
        <v/>
      </c>
      <c r="CG36" s="6" t="str">
        <f>IF(Grades!CG36="","",(VLOOKUP(Grades!CG36,ASLevels,2,FALSE)))</f>
        <v/>
      </c>
      <c r="CH36" s="6" t="str">
        <f>IF(Grades!CH36="","",(VLOOKUP(Grades!CH36,ASLevels,2,FALSE)))</f>
        <v/>
      </c>
      <c r="CI36" s="6" t="str">
        <f>IF(Grades!CI36="","",(VLOOKUP(Grades!CI36,ASLevels,2,FALSE)))</f>
        <v/>
      </c>
      <c r="CJ36" s="6" t="str">
        <f>IF(Grades!CJ36="","",(VLOOKUP(Grades!CJ36,ASLevels,2,FALSE)))</f>
        <v/>
      </c>
      <c r="CK36" s="6" t="str">
        <f>IF(Grades!CK36="","",(VLOOKUP(Grades!CK36,ASLevels,2,FALSE)))</f>
        <v/>
      </c>
      <c r="CL36" s="6" t="str">
        <f>IF(Grades!CL36="","",(VLOOKUP(Grades!CL36,ASLevels,2,FALSE)))</f>
        <v/>
      </c>
      <c r="CM36" s="6" t="str">
        <f>IF(Grades!CM36="","",(VLOOKUP(Grades!CM36,ASLevels,2,FALSE)))</f>
        <v/>
      </c>
      <c r="CN36" s="6" t="str">
        <f>IF(Grades!CN36="","",(VLOOKUP(Grades!CN36,ASLevels,2,FALSE)))</f>
        <v/>
      </c>
      <c r="CO36" s="39" t="str">
        <f>IF(Grades!CO36="","",(VLOOKUP(Grades!CO36,EP,2,FALSE)))</f>
        <v/>
      </c>
      <c r="CP36" s="9" t="str">
        <f>IF(Grades!CP36="","",(VLOOKUP(Grades!CP36,KeySkills,2,FALSE)))</f>
        <v/>
      </c>
      <c r="CQ36" s="9" t="str">
        <f>IF(Grades!CQ36="","",(VLOOKUP(Grades!CQ36,KeySkills,2,FALSE)))</f>
        <v/>
      </c>
      <c r="CR36" s="9" t="str">
        <f>IF(Grades!CR36="","",(VLOOKUP(Grades!CR36,KeySkills,2,FALSE)))</f>
        <v/>
      </c>
      <c r="CS36" s="13" t="str">
        <f>IF(Grades!CS36="","",(VLOOKUP(Grades!CS36,BTECOCRNatCert,2,FALSE)))</f>
        <v/>
      </c>
      <c r="CT36" s="13" t="str">
        <f>IF(Grades!CT36="","",(VLOOKUP(Grades!CT36,BTECOCRNatCert,2,FALSE)))</f>
        <v/>
      </c>
      <c r="CU36" s="13" t="str">
        <f>IF(Grades!CU36="","",(VLOOKUP(Grades!CU36,BTECOCRNatCert,2,FALSE)))</f>
        <v/>
      </c>
      <c r="CV36" s="13" t="str">
        <f>IF(Grades!CV36="","",(VLOOKUP(Grades!CV36,BTECOCRNatCert,2,FALSE)))</f>
        <v/>
      </c>
      <c r="CW36" s="13" t="str">
        <f>IF(Grades!CW36="","",(VLOOKUP(Grades!CW36,BTECOCRNatCert,2,FALSE)))</f>
        <v/>
      </c>
      <c r="CX36" s="13" t="str">
        <f>IF(Grades!CX36="","",(VLOOKUP(Grades!CX36,BTECOCRNatCert,2,FALSE)))</f>
        <v/>
      </c>
      <c r="CY36" s="13" t="str">
        <f>IF(Grades!CY36="","",(VLOOKUP(Grades!CY36,BTECOCRNatCert,2,FALSE)))</f>
        <v/>
      </c>
      <c r="CZ36" s="15" t="str">
        <f>IF(Grades!CZ36="","",(VLOOKUP(Grades!CZ36,BTECNatDip,2,FALSE)))</f>
        <v/>
      </c>
      <c r="DA36" s="15" t="str">
        <f>IF(Grades!DA36="","",(VLOOKUP(Grades!DA36,BTECNatDip,2,FALSE)))</f>
        <v/>
      </c>
      <c r="DB36" s="15" t="str">
        <f>IF(Grades!DB36="","",(VLOOKUP(Grades!DB36,BTECNatDip,2,FALSE)))</f>
        <v/>
      </c>
      <c r="DC36" s="21" t="str">
        <f>IF(Grades!DC36="","",(VLOOKUP(Grades!DC36,OCRNatDip,2,FALSE)))</f>
        <v/>
      </c>
      <c r="DD36" s="21" t="str">
        <f>IF(Grades!DD36="","",(VLOOKUP(Grades!DD36,OCRNatDip,2,FALSE)))</f>
        <v/>
      </c>
      <c r="DE36" s="21" t="str">
        <f>IF(Grades!DE36="","",(VLOOKUP(Grades!DE36,OCRNatDip,2,FALSE)))</f>
        <v/>
      </c>
      <c r="DF36" s="37" t="str">
        <f>IF(Grades!DF36="","",(VLOOKUP(Grades!DF36,BTECExtDip,2,FALSE)))</f>
        <v/>
      </c>
      <c r="DG36" s="37" t="str">
        <f>IF(Grades!DG36="","",(VLOOKUP(Grades!DG36,BTECExtDip,2,FALSE)))</f>
        <v/>
      </c>
      <c r="DH36" s="37" t="str">
        <f>IF(Grades!DH36="","",(VLOOKUP(Grades!DH36,BTECExtDip,2,FALSE)))</f>
        <v/>
      </c>
      <c r="DI36" s="21" t="str">
        <f>IF(Grades!DI36="","",(VLOOKUP(Grades!DI36,OCRExtDip,2,FALSE)))</f>
        <v/>
      </c>
      <c r="DJ36" s="21" t="str">
        <f>IF(Grades!DJ36="","",(VLOOKUP(Grades!DJ36,OCRExtDip,2,FALSE)))</f>
        <v/>
      </c>
      <c r="DK36" s="21" t="str">
        <f>IF(Grades!DK36="","",(VLOOKUP(Grades!DK36,OCRExtDip,2,FALSE)))</f>
        <v/>
      </c>
      <c r="DL36" s="17" t="str">
        <f>IF(Grades!DL36="","",(VLOOKUP(Grades!DL36,PL,2,FALSE)))</f>
        <v/>
      </c>
      <c r="DM36" s="38" t="str">
        <f>IF(Grades!DM36="","",(VLOOKUP(Grades!DM36,FSM,2,FALSE)))</f>
        <v/>
      </c>
      <c r="DN36" s="38" t="str">
        <f>IF(Grades!DN36="","",(VLOOKUP(Grades!DN36,FSM,2,FALSE)))</f>
        <v/>
      </c>
      <c r="DO36" s="9" t="str">
        <f>IF(Grades!DO36="","",(VLOOKUP(Grades!DO36,AEA,2,FALSE)))</f>
        <v/>
      </c>
      <c r="DP36" s="9" t="str">
        <f>IF(Grades!DP36="","",(VLOOKUP(Grades!DP36,AEA,2,FALSE)))</f>
        <v/>
      </c>
      <c r="DQ36" s="9" t="str">
        <f>IF(Grades!DQ36="","",(VLOOKUP(Grades!DQ36,AEA,2,FALSE)))</f>
        <v/>
      </c>
      <c r="DR36" s="62" t="str">
        <f>IF(Grades!DR36="","",(VLOOKUP(Grades!DR36,AllDip?,2,FALSE)))</f>
        <v/>
      </c>
      <c r="DT36" s="1">
        <f t="shared" si="14"/>
        <v>0</v>
      </c>
      <c r="DU36" s="1">
        <f t="shared" si="23"/>
        <v>0</v>
      </c>
      <c r="DV36" s="1">
        <f t="shared" si="24"/>
        <v>0</v>
      </c>
      <c r="DW36" s="1">
        <f t="shared" si="25"/>
        <v>0</v>
      </c>
      <c r="DX36" s="1">
        <f t="shared" si="26"/>
        <v>0</v>
      </c>
      <c r="DY36" s="172">
        <f t="shared" si="4"/>
        <v>0</v>
      </c>
      <c r="DZ36" s="1">
        <f t="shared" si="27"/>
        <v>0</v>
      </c>
      <c r="EA36" s="1">
        <f t="shared" si="28"/>
        <v>0</v>
      </c>
      <c r="EB36" s="1">
        <f t="shared" si="29"/>
        <v>0</v>
      </c>
      <c r="EC36" s="1">
        <f t="shared" si="30"/>
        <v>0</v>
      </c>
      <c r="ED36" s="1">
        <f t="shared" si="31"/>
        <v>0</v>
      </c>
      <c r="EE36" s="1">
        <f t="shared" si="32"/>
        <v>0</v>
      </c>
      <c r="EF36" s="1">
        <f t="shared" si="33"/>
        <v>0</v>
      </c>
      <c r="EG36" s="1">
        <f t="shared" si="34"/>
        <v>0</v>
      </c>
      <c r="EH36" s="1">
        <f t="shared" si="15"/>
        <v>0</v>
      </c>
      <c r="EI36" s="1">
        <f t="shared" si="16"/>
        <v>0</v>
      </c>
      <c r="EJ36" s="1">
        <f t="shared" si="17"/>
        <v>0</v>
      </c>
      <c r="EK36" s="1">
        <f t="shared" si="22"/>
        <v>0</v>
      </c>
      <c r="EL36" s="1">
        <f t="shared" si="18"/>
        <v>0</v>
      </c>
      <c r="EM36" s="1" t="e">
        <f t="shared" si="19"/>
        <v>#DIV/0!</v>
      </c>
      <c r="EN36" s="1" t="e">
        <f t="shared" si="20"/>
        <v>#DIV/0!</v>
      </c>
      <c r="EO36" s="1" t="e">
        <f t="shared" si="21"/>
        <v>#DIV/0!</v>
      </c>
    </row>
    <row r="37" spans="1:145" ht="11.25" x14ac:dyDescent="0.2">
      <c r="A37" s="92"/>
      <c r="B37" s="92"/>
      <c r="C37" s="92"/>
      <c r="D37" s="92"/>
      <c r="E37" s="3" t="str">
        <f>IF(Grades!E37="","",(VLOOKUP(Grades!E37,ALevels,2,FALSE)))</f>
        <v/>
      </c>
      <c r="F37" s="3" t="str">
        <f>IF(Grades!F37="","",(VLOOKUP(Grades!F37,ALevels,2,FALSE)))</f>
        <v/>
      </c>
      <c r="G37" s="3" t="str">
        <f>IF(Grades!G37="","",(VLOOKUP(Grades!G37,ALevels,2,FALSE)))</f>
        <v/>
      </c>
      <c r="H37" s="3" t="str">
        <f>IF(Grades!H37="","",(VLOOKUP(Grades!H37,ALevels,2,FALSE)))</f>
        <v/>
      </c>
      <c r="I37" s="3" t="str">
        <f>IF(Grades!I37="","",(VLOOKUP(Grades!I37,ALevels,2,FALSE)))</f>
        <v/>
      </c>
      <c r="J37" s="3" t="str">
        <f>IF(Grades!J37="","",(VLOOKUP(Grades!J37,ALevels,2,FALSE)))</f>
        <v/>
      </c>
      <c r="K37" s="3" t="str">
        <f>IF(Grades!K37="","",(VLOOKUP(Grades!K37,ALevels,2,FALSE)))</f>
        <v/>
      </c>
      <c r="L37" s="3" t="str">
        <f>IF(Grades!L37="","",(VLOOKUP(Grades!L37,ALevels,2,FALSE)))</f>
        <v/>
      </c>
      <c r="M37" s="3" t="str">
        <f>IF(Grades!M37="","",(VLOOKUP(Grades!M37,ALevels,2,FALSE)))</f>
        <v/>
      </c>
      <c r="N37" s="3" t="str">
        <f>IF(Grades!N37="","",(VLOOKUP(Grades!N37,ALevels,2,FALSE)))</f>
        <v/>
      </c>
      <c r="O37" s="3" t="str">
        <f>IF(Grades!O37="","",(VLOOKUP(Grades!O37,ALevels,2,FALSE)))</f>
        <v/>
      </c>
      <c r="P37" s="3" t="str">
        <f>IF(Grades!P37="","",(VLOOKUP(Grades!P37,ALevels,2,FALSE)))</f>
        <v/>
      </c>
      <c r="Q37" s="3" t="str">
        <f>IF(Grades!Q37="","",(VLOOKUP(Grades!Q37,ALevels,2,FALSE)))</f>
        <v/>
      </c>
      <c r="R37" s="3" t="str">
        <f>IF(Grades!R37="","",(VLOOKUP(Grades!R37,ALevels,2,FALSE)))</f>
        <v/>
      </c>
      <c r="S37" s="3" t="str">
        <f>IF(Grades!S37="","",(VLOOKUP(Grades!S37,ALevels,2,FALSE)))</f>
        <v/>
      </c>
      <c r="T37" s="3" t="str">
        <f>IF(Grades!T37="","",(VLOOKUP(Grades!T37,ALevels,2,FALSE)))</f>
        <v/>
      </c>
      <c r="U37" s="3" t="str">
        <f>IF(Grades!U37="","",(VLOOKUP(Grades!U37,ALevels,2,FALSE)))</f>
        <v/>
      </c>
      <c r="V37" s="3" t="str">
        <f>IF(Grades!V37="","",(VLOOKUP(Grades!V37,ALevels,2,FALSE)))</f>
        <v/>
      </c>
      <c r="W37" s="3" t="str">
        <f>IF(Grades!W37="","",(VLOOKUP(Grades!W37,ALevels,2,FALSE)))</f>
        <v/>
      </c>
      <c r="X37" s="3" t="str">
        <f>IF(Grades!X37="","",(VLOOKUP(Grades!X37,ALevels,2,FALSE)))</f>
        <v/>
      </c>
      <c r="Y37" s="3" t="str">
        <f>IF(Grades!Y37="","",(VLOOKUP(Grades!Y37,ALevels,2,FALSE)))</f>
        <v/>
      </c>
      <c r="Z37" s="3" t="str">
        <f>IF(Grades!Z37="","",(VLOOKUP(Grades!Z37,ALevels,2,FALSE)))</f>
        <v/>
      </c>
      <c r="AA37" s="3" t="str">
        <f>IF(Grades!AA37="","",(VLOOKUP(Grades!AA37,ALevels,2,FALSE)))</f>
        <v/>
      </c>
      <c r="AB37" s="3" t="str">
        <f>IF(Grades!AB37="","",(VLOOKUP(Grades!AB37,ALevels,2,FALSE)))</f>
        <v/>
      </c>
      <c r="AC37" s="3" t="str">
        <f>IF(Grades!AC37="","",(VLOOKUP(Grades!AC37,ALevels,2,FALSE)))</f>
        <v/>
      </c>
      <c r="AD37" s="3" t="str">
        <f>IF(Grades!AD37="","",(VLOOKUP(Grades!AD37,ALevels,2,FALSE)))</f>
        <v/>
      </c>
      <c r="AE37" s="3" t="str">
        <f>IF(Grades!AE37="","",(VLOOKUP(Grades!AE37,ALevels,2,FALSE)))</f>
        <v/>
      </c>
      <c r="AF37" s="3" t="str">
        <f>IF(Grades!AF37="","",(VLOOKUP(Grades!AF37,ALevels,2,FALSE)))</f>
        <v/>
      </c>
      <c r="AG37" s="3" t="str">
        <f>IF(Grades!AG37="","",(VLOOKUP(Grades!AG37,ALevels,2,FALSE)))</f>
        <v/>
      </c>
      <c r="AH37" s="3" t="str">
        <f>IF(Grades!AH37="","",(VLOOKUP(Grades!AH37,ALevels,2,FALSE)))</f>
        <v/>
      </c>
      <c r="AI37" s="3" t="str">
        <f>IF(Grades!AI37="","",(VLOOKUP(Grades!AI37,ALevels,2,FALSE)))</f>
        <v/>
      </c>
      <c r="AJ37" s="3" t="str">
        <f>IF(Grades!AJ37="","",(VLOOKUP(Grades!AJ37,ALevels,2,FALSE)))</f>
        <v/>
      </c>
      <c r="AK37" s="3" t="str">
        <f>IF(Grades!AK37="","",(VLOOKUP(Grades!AK37,ALevels,2,FALSE)))</f>
        <v/>
      </c>
      <c r="AL37" s="3" t="str">
        <f>IF(Grades!AL37="","",(VLOOKUP(Grades!AL37,ALevels,2,FALSE)))</f>
        <v/>
      </c>
      <c r="AM37" s="3" t="str">
        <f>IF(Grades!AM37="","",(VLOOKUP(Grades!AM37,ALevels,2,FALSE)))</f>
        <v/>
      </c>
      <c r="AN37" s="3" t="str">
        <f>IF(Grades!AN37="","",(VLOOKUP(Grades!AN37,ALevels,2,FALSE)))</f>
        <v/>
      </c>
      <c r="AO37" s="3" t="str">
        <f>IF(Grades!AO37="","",(VLOOKUP(Grades!AO37,ALevels,2,FALSE)))</f>
        <v/>
      </c>
      <c r="AP37" s="3" t="str">
        <f>IF(Grades!AP37="","",(VLOOKUP(Grades!AP37,ALevels,2,FALSE)))</f>
        <v/>
      </c>
      <c r="AQ37" s="3" t="str">
        <f>IF(Grades!AQ37="","",(VLOOKUP(Grades!AQ37,ALevels,2,FALSE)))</f>
        <v/>
      </c>
      <c r="AR37" s="3" t="str">
        <f>IF(Grades!AR37="","",(VLOOKUP(Grades!AR37,ALevels,2,FALSE)))</f>
        <v/>
      </c>
      <c r="AS37" s="3" t="str">
        <f>IF(Grades!AS37="","",(VLOOKUP(Grades!AS37,ALevels,2,FALSE)))</f>
        <v/>
      </c>
      <c r="AT37" s="3" t="str">
        <f>IF(Grades!AT37="","",(VLOOKUP(Grades!AT37,ALevels,2,FALSE)))</f>
        <v/>
      </c>
      <c r="AU37" s="3" t="str">
        <f>IF(Grades!AU37="","",(VLOOKUP(Grades!AU37,ALevels,2,FALSE)))</f>
        <v/>
      </c>
      <c r="AV37" s="3" t="str">
        <f>IF(Grades!AV37="","",(VLOOKUP(Grades!AV37,ALevels,2,FALSE)))</f>
        <v/>
      </c>
      <c r="AW37" s="6" t="str">
        <f>IF(Grades!AW37="","",(VLOOKUP(Grades!AW37,ASLevels,2,FALSE)))</f>
        <v/>
      </c>
      <c r="AX37" s="6" t="str">
        <f>IF(Grades!AX37="","",(VLOOKUP(Grades!AX37,ASLevels,2,FALSE)))</f>
        <v/>
      </c>
      <c r="AY37" s="6" t="str">
        <f>IF(Grades!AY37="","",(VLOOKUP(Grades!AY37,ASLevels,2,FALSE)))</f>
        <v/>
      </c>
      <c r="AZ37" s="6" t="str">
        <f>IF(Grades!AZ37="","",(VLOOKUP(Grades!AZ37,ASLevels,2,FALSE)))</f>
        <v/>
      </c>
      <c r="BA37" s="6" t="str">
        <f>IF(Grades!BA37="","",(VLOOKUP(Grades!BA37,ASLevels,2,FALSE)))</f>
        <v/>
      </c>
      <c r="BB37" s="6" t="str">
        <f>IF(Grades!BB37="","",(VLOOKUP(Grades!BB37,ASLevels,2,FALSE)))</f>
        <v/>
      </c>
      <c r="BC37" s="6" t="str">
        <f>IF(Grades!BC37="","",(VLOOKUP(Grades!BC37,ASLevels,2,FALSE)))</f>
        <v/>
      </c>
      <c r="BD37" s="6" t="str">
        <f>IF(Grades!BD37="","",(VLOOKUP(Grades!BD37,ASLevels,2,FALSE)))</f>
        <v/>
      </c>
      <c r="BE37" s="6" t="str">
        <f>IF(Grades!BE37="","",(VLOOKUP(Grades!BE37,ASLevels,2,FALSE)))</f>
        <v/>
      </c>
      <c r="BF37" s="6" t="str">
        <f>IF(Grades!BF37="","",(VLOOKUP(Grades!BF37,ASLevels,2,FALSE)))</f>
        <v/>
      </c>
      <c r="BG37" s="6" t="str">
        <f>IF(Grades!BG37="","",(VLOOKUP(Grades!BG37,ASLevels,2,FALSE)))</f>
        <v/>
      </c>
      <c r="BH37" s="6" t="str">
        <f>IF(Grades!BH37="","",(VLOOKUP(Grades!BH37,ASLevels,2,FALSE)))</f>
        <v/>
      </c>
      <c r="BI37" s="6" t="str">
        <f>IF(Grades!BI37="","",(VLOOKUP(Grades!BI37,ASLevels,2,FALSE)))</f>
        <v/>
      </c>
      <c r="BJ37" s="6" t="str">
        <f>IF(Grades!BJ37="","",(VLOOKUP(Grades!BJ37,ASLevels,2,FALSE)))</f>
        <v/>
      </c>
      <c r="BK37" s="6" t="str">
        <f>IF(Grades!BK37="","",(VLOOKUP(Grades!BK37,ASLevels,2,FALSE)))</f>
        <v/>
      </c>
      <c r="BL37" s="6" t="str">
        <f>IF(Grades!BL37="","",(VLOOKUP(Grades!BL37,ASLevels,2,FALSE)))</f>
        <v/>
      </c>
      <c r="BM37" s="6" t="str">
        <f>IF(Grades!BM37="","",(VLOOKUP(Grades!BM37,ASLevels,2,FALSE)))</f>
        <v/>
      </c>
      <c r="BN37" s="6" t="str">
        <f>IF(Grades!BN37="","",(VLOOKUP(Grades!BN37,ASLevels,2,FALSE)))</f>
        <v/>
      </c>
      <c r="BO37" s="6" t="str">
        <f>IF(Grades!BO37="","",(VLOOKUP(Grades!BO37,ASLevels,2,FALSE)))</f>
        <v/>
      </c>
      <c r="BP37" s="6" t="str">
        <f>IF(Grades!BP37="","",(VLOOKUP(Grades!BP37,ASLevels,2,FALSE)))</f>
        <v/>
      </c>
      <c r="BQ37" s="6" t="str">
        <f>IF(Grades!BQ37="","",(VLOOKUP(Grades!BQ37,ASLevels,2,FALSE)))</f>
        <v/>
      </c>
      <c r="BR37" s="6" t="str">
        <f>IF(Grades!BR37="","",(VLOOKUP(Grades!BR37,ASLevels,2,FALSE)))</f>
        <v/>
      </c>
      <c r="BS37" s="6" t="str">
        <f>IF(Grades!BS37="","",(VLOOKUP(Grades!BS37,ASLevels,2,FALSE)))</f>
        <v/>
      </c>
      <c r="BT37" s="6" t="str">
        <f>IF(Grades!BT37="","",(VLOOKUP(Grades!BT37,ASLevels,2,FALSE)))</f>
        <v/>
      </c>
      <c r="BU37" s="6" t="str">
        <f>IF(Grades!BU37="","",(VLOOKUP(Grades!BU37,ASLevels,2,FALSE)))</f>
        <v/>
      </c>
      <c r="BV37" s="6" t="str">
        <f>IF(Grades!BV37="","",(VLOOKUP(Grades!BV37,ASLevels,2,FALSE)))</f>
        <v/>
      </c>
      <c r="BW37" s="6" t="str">
        <f>IF(Grades!BW37="","",(VLOOKUP(Grades!BW37,ASLevels,2,FALSE)))</f>
        <v/>
      </c>
      <c r="BX37" s="6" t="str">
        <f>IF(Grades!BX37="","",(VLOOKUP(Grades!BX37,ASLevels,2,FALSE)))</f>
        <v/>
      </c>
      <c r="BY37" s="6" t="str">
        <f>IF(Grades!BY37="","",(VLOOKUP(Grades!BY37,ASLevels,2,FALSE)))</f>
        <v/>
      </c>
      <c r="BZ37" s="6" t="str">
        <f>IF(Grades!BZ37="","",(VLOOKUP(Grades!BZ37,ASLevels,2,FALSE)))</f>
        <v/>
      </c>
      <c r="CA37" s="6" t="str">
        <f>IF(Grades!CA37="","",(VLOOKUP(Grades!CA37,ASLevels,2,FALSE)))</f>
        <v/>
      </c>
      <c r="CB37" s="6" t="str">
        <f>IF(Grades!CB37="","",(VLOOKUP(Grades!CB37,ASLevels,2,FALSE)))</f>
        <v/>
      </c>
      <c r="CC37" s="6" t="str">
        <f>IF(Grades!CC37="","",(VLOOKUP(Grades!CC37,ASLevels,2,FALSE)))</f>
        <v/>
      </c>
      <c r="CD37" s="6" t="str">
        <f>IF(Grades!CD37="","",(VLOOKUP(Grades!CD37,ASLevels,2,FALSE)))</f>
        <v/>
      </c>
      <c r="CE37" s="6" t="str">
        <f>IF(Grades!CE37="","",(VLOOKUP(Grades!CE37,ASLevels,2,FALSE)))</f>
        <v/>
      </c>
      <c r="CF37" s="6" t="str">
        <f>IF(Grades!CF37="","",(VLOOKUP(Grades!CF37,ASLevels,2,FALSE)))</f>
        <v/>
      </c>
      <c r="CG37" s="6" t="str">
        <f>IF(Grades!CG37="","",(VLOOKUP(Grades!CG37,ASLevels,2,FALSE)))</f>
        <v/>
      </c>
      <c r="CH37" s="6" t="str">
        <f>IF(Grades!CH37="","",(VLOOKUP(Grades!CH37,ASLevels,2,FALSE)))</f>
        <v/>
      </c>
      <c r="CI37" s="6" t="str">
        <f>IF(Grades!CI37="","",(VLOOKUP(Grades!CI37,ASLevels,2,FALSE)))</f>
        <v/>
      </c>
      <c r="CJ37" s="6" t="str">
        <f>IF(Grades!CJ37="","",(VLOOKUP(Grades!CJ37,ASLevels,2,FALSE)))</f>
        <v/>
      </c>
      <c r="CK37" s="6" t="str">
        <f>IF(Grades!CK37="","",(VLOOKUP(Grades!CK37,ASLevels,2,FALSE)))</f>
        <v/>
      </c>
      <c r="CL37" s="6" t="str">
        <f>IF(Grades!CL37="","",(VLOOKUP(Grades!CL37,ASLevels,2,FALSE)))</f>
        <v/>
      </c>
      <c r="CM37" s="6" t="str">
        <f>IF(Grades!CM37="","",(VLOOKUP(Grades!CM37,ASLevels,2,FALSE)))</f>
        <v/>
      </c>
      <c r="CN37" s="6" t="str">
        <f>IF(Grades!CN37="","",(VLOOKUP(Grades!CN37,ASLevels,2,FALSE)))</f>
        <v/>
      </c>
      <c r="CO37" s="39" t="str">
        <f>IF(Grades!CO37="","",(VLOOKUP(Grades!CO37,EP,2,FALSE)))</f>
        <v/>
      </c>
      <c r="CP37" s="9" t="str">
        <f>IF(Grades!CP37="","",(VLOOKUP(Grades!CP37,KeySkills,2,FALSE)))</f>
        <v/>
      </c>
      <c r="CQ37" s="9" t="str">
        <f>IF(Grades!CQ37="","",(VLOOKUP(Grades!CQ37,KeySkills,2,FALSE)))</f>
        <v/>
      </c>
      <c r="CR37" s="9" t="str">
        <f>IF(Grades!CR37="","",(VLOOKUP(Grades!CR37,KeySkills,2,FALSE)))</f>
        <v/>
      </c>
      <c r="CS37" s="13" t="str">
        <f>IF(Grades!CS37="","",(VLOOKUP(Grades!CS37,BTECOCRNatCert,2,FALSE)))</f>
        <v/>
      </c>
      <c r="CT37" s="13" t="str">
        <f>IF(Grades!CT37="","",(VLOOKUP(Grades!CT37,BTECOCRNatCert,2,FALSE)))</f>
        <v/>
      </c>
      <c r="CU37" s="13" t="str">
        <f>IF(Grades!CU37="","",(VLOOKUP(Grades!CU37,BTECOCRNatCert,2,FALSE)))</f>
        <v/>
      </c>
      <c r="CV37" s="13" t="str">
        <f>IF(Grades!CV37="","",(VLOOKUP(Grades!CV37,BTECOCRNatCert,2,FALSE)))</f>
        <v/>
      </c>
      <c r="CW37" s="13" t="str">
        <f>IF(Grades!CW37="","",(VLOOKUP(Grades!CW37,BTECOCRNatCert,2,FALSE)))</f>
        <v/>
      </c>
      <c r="CX37" s="13" t="str">
        <f>IF(Grades!CX37="","",(VLOOKUP(Grades!CX37,BTECOCRNatCert,2,FALSE)))</f>
        <v/>
      </c>
      <c r="CY37" s="13" t="str">
        <f>IF(Grades!CY37="","",(VLOOKUP(Grades!CY37,BTECOCRNatCert,2,FALSE)))</f>
        <v/>
      </c>
      <c r="CZ37" s="15" t="str">
        <f>IF(Grades!CZ37="","",(VLOOKUP(Grades!CZ37,BTECNatDip,2,FALSE)))</f>
        <v/>
      </c>
      <c r="DA37" s="15" t="str">
        <f>IF(Grades!DA37="","",(VLOOKUP(Grades!DA37,BTECNatDip,2,FALSE)))</f>
        <v/>
      </c>
      <c r="DB37" s="15" t="str">
        <f>IF(Grades!DB37="","",(VLOOKUP(Grades!DB37,BTECNatDip,2,FALSE)))</f>
        <v/>
      </c>
      <c r="DC37" s="21" t="str">
        <f>IF(Grades!DC37="","",(VLOOKUP(Grades!DC37,OCRNatDip,2,FALSE)))</f>
        <v/>
      </c>
      <c r="DD37" s="21" t="str">
        <f>IF(Grades!DD37="","",(VLOOKUP(Grades!DD37,OCRNatDip,2,FALSE)))</f>
        <v/>
      </c>
      <c r="DE37" s="21" t="str">
        <f>IF(Grades!DE37="","",(VLOOKUP(Grades!DE37,OCRNatDip,2,FALSE)))</f>
        <v/>
      </c>
      <c r="DF37" s="37" t="str">
        <f>IF(Grades!DF37="","",(VLOOKUP(Grades!DF37,BTECExtDip,2,FALSE)))</f>
        <v/>
      </c>
      <c r="DG37" s="37" t="str">
        <f>IF(Grades!DG37="","",(VLOOKUP(Grades!DG37,BTECExtDip,2,FALSE)))</f>
        <v/>
      </c>
      <c r="DH37" s="37" t="str">
        <f>IF(Grades!DH37="","",(VLOOKUP(Grades!DH37,BTECExtDip,2,FALSE)))</f>
        <v/>
      </c>
      <c r="DI37" s="21" t="str">
        <f>IF(Grades!DI37="","",(VLOOKUP(Grades!DI37,OCRExtDip,2,FALSE)))</f>
        <v/>
      </c>
      <c r="DJ37" s="21" t="str">
        <f>IF(Grades!DJ37="","",(VLOOKUP(Grades!DJ37,OCRExtDip,2,FALSE)))</f>
        <v/>
      </c>
      <c r="DK37" s="21" t="str">
        <f>IF(Grades!DK37="","",(VLOOKUP(Grades!DK37,OCRExtDip,2,FALSE)))</f>
        <v/>
      </c>
      <c r="DL37" s="17" t="str">
        <f>IF(Grades!DL37="","",(VLOOKUP(Grades!DL37,PL,2,FALSE)))</f>
        <v/>
      </c>
      <c r="DM37" s="38" t="str">
        <f>IF(Grades!DM37="","",(VLOOKUP(Grades!DM37,FSM,2,FALSE)))</f>
        <v/>
      </c>
      <c r="DN37" s="38" t="str">
        <f>IF(Grades!DN37="","",(VLOOKUP(Grades!DN37,FSM,2,FALSE)))</f>
        <v/>
      </c>
      <c r="DO37" s="9" t="str">
        <f>IF(Grades!DO37="","",(VLOOKUP(Grades!DO37,AEA,2,FALSE)))</f>
        <v/>
      </c>
      <c r="DP37" s="9" t="str">
        <f>IF(Grades!DP37="","",(VLOOKUP(Grades!DP37,AEA,2,FALSE)))</f>
        <v/>
      </c>
      <c r="DQ37" s="9" t="str">
        <f>IF(Grades!DQ37="","",(VLOOKUP(Grades!DQ37,AEA,2,FALSE)))</f>
        <v/>
      </c>
      <c r="DR37" s="62" t="str">
        <f>IF(Grades!DR37="","",(VLOOKUP(Grades!DR37,AllDip?,2,FALSE)))</f>
        <v/>
      </c>
      <c r="DT37" s="1">
        <f t="shared" si="14"/>
        <v>0</v>
      </c>
      <c r="DU37" s="1">
        <f t="shared" si="23"/>
        <v>0</v>
      </c>
      <c r="DV37" s="1">
        <f t="shared" si="24"/>
        <v>0</v>
      </c>
      <c r="DW37" s="1">
        <f t="shared" si="25"/>
        <v>0</v>
      </c>
      <c r="DX37" s="1">
        <f t="shared" si="26"/>
        <v>0</v>
      </c>
      <c r="DY37" s="172">
        <f t="shared" si="4"/>
        <v>0</v>
      </c>
      <c r="DZ37" s="1">
        <f t="shared" si="27"/>
        <v>0</v>
      </c>
      <c r="EA37" s="1">
        <f t="shared" si="28"/>
        <v>0</v>
      </c>
      <c r="EB37" s="1">
        <f t="shared" si="29"/>
        <v>0</v>
      </c>
      <c r="EC37" s="1">
        <f t="shared" si="30"/>
        <v>0</v>
      </c>
      <c r="ED37" s="1">
        <f t="shared" si="31"/>
        <v>0</v>
      </c>
      <c r="EE37" s="1">
        <f t="shared" si="32"/>
        <v>0</v>
      </c>
      <c r="EF37" s="1">
        <f t="shared" si="33"/>
        <v>0</v>
      </c>
      <c r="EG37" s="1">
        <f t="shared" si="34"/>
        <v>0</v>
      </c>
      <c r="EH37" s="1">
        <f t="shared" si="15"/>
        <v>0</v>
      </c>
      <c r="EI37" s="1">
        <f t="shared" si="16"/>
        <v>0</v>
      </c>
      <c r="EJ37" s="1">
        <f t="shared" si="17"/>
        <v>0</v>
      </c>
      <c r="EK37" s="1">
        <f t="shared" si="22"/>
        <v>0</v>
      </c>
      <c r="EL37" s="1">
        <f t="shared" si="18"/>
        <v>0</v>
      </c>
      <c r="EM37" s="1" t="e">
        <f t="shared" si="19"/>
        <v>#DIV/0!</v>
      </c>
      <c r="EN37" s="1" t="e">
        <f t="shared" si="20"/>
        <v>#DIV/0!</v>
      </c>
      <c r="EO37" s="1" t="e">
        <f t="shared" si="21"/>
        <v>#DIV/0!</v>
      </c>
    </row>
    <row r="38" spans="1:145" ht="11.25" x14ac:dyDescent="0.2">
      <c r="A38" s="92"/>
      <c r="B38" s="92"/>
      <c r="C38" s="92"/>
      <c r="D38" s="92"/>
      <c r="E38" s="3" t="str">
        <f>IF(Grades!E38="","",(VLOOKUP(Grades!E38,ALevels,2,FALSE)))</f>
        <v/>
      </c>
      <c r="F38" s="3" t="str">
        <f>IF(Grades!F38="","",(VLOOKUP(Grades!F38,ALevels,2,FALSE)))</f>
        <v/>
      </c>
      <c r="G38" s="3" t="str">
        <f>IF(Grades!G38="","",(VLOOKUP(Grades!G38,ALevels,2,FALSE)))</f>
        <v/>
      </c>
      <c r="H38" s="3" t="str">
        <f>IF(Grades!H38="","",(VLOOKUP(Grades!H38,ALevels,2,FALSE)))</f>
        <v/>
      </c>
      <c r="I38" s="3" t="str">
        <f>IF(Grades!I38="","",(VLOOKUP(Grades!I38,ALevels,2,FALSE)))</f>
        <v/>
      </c>
      <c r="J38" s="3" t="str">
        <f>IF(Grades!J38="","",(VLOOKUP(Grades!J38,ALevels,2,FALSE)))</f>
        <v/>
      </c>
      <c r="K38" s="3" t="str">
        <f>IF(Grades!K38="","",(VLOOKUP(Grades!K38,ALevels,2,FALSE)))</f>
        <v/>
      </c>
      <c r="L38" s="3" t="str">
        <f>IF(Grades!L38="","",(VLOOKUP(Grades!L38,ALevels,2,FALSE)))</f>
        <v/>
      </c>
      <c r="M38" s="3" t="str">
        <f>IF(Grades!M38="","",(VLOOKUP(Grades!M38,ALevels,2,FALSE)))</f>
        <v/>
      </c>
      <c r="N38" s="3" t="str">
        <f>IF(Grades!N38="","",(VLOOKUP(Grades!N38,ALevels,2,FALSE)))</f>
        <v/>
      </c>
      <c r="O38" s="3" t="str">
        <f>IF(Grades!O38="","",(VLOOKUP(Grades!O38,ALevels,2,FALSE)))</f>
        <v/>
      </c>
      <c r="P38" s="3" t="str">
        <f>IF(Grades!P38="","",(VLOOKUP(Grades!P38,ALevels,2,FALSE)))</f>
        <v/>
      </c>
      <c r="Q38" s="3" t="str">
        <f>IF(Grades!Q38="","",(VLOOKUP(Grades!Q38,ALevels,2,FALSE)))</f>
        <v/>
      </c>
      <c r="R38" s="3" t="str">
        <f>IF(Grades!R38="","",(VLOOKUP(Grades!R38,ALevels,2,FALSE)))</f>
        <v/>
      </c>
      <c r="S38" s="3" t="str">
        <f>IF(Grades!S38="","",(VLOOKUP(Grades!S38,ALevels,2,FALSE)))</f>
        <v/>
      </c>
      <c r="T38" s="3" t="str">
        <f>IF(Grades!T38="","",(VLOOKUP(Grades!T38,ALevels,2,FALSE)))</f>
        <v/>
      </c>
      <c r="U38" s="3" t="str">
        <f>IF(Grades!U38="","",(VLOOKUP(Grades!U38,ALevels,2,FALSE)))</f>
        <v/>
      </c>
      <c r="V38" s="3" t="str">
        <f>IF(Grades!V38="","",(VLOOKUP(Grades!V38,ALevels,2,FALSE)))</f>
        <v/>
      </c>
      <c r="W38" s="3" t="str">
        <f>IF(Grades!W38="","",(VLOOKUP(Grades!W38,ALevels,2,FALSE)))</f>
        <v/>
      </c>
      <c r="X38" s="3" t="str">
        <f>IF(Grades!X38="","",(VLOOKUP(Grades!X38,ALevels,2,FALSE)))</f>
        <v/>
      </c>
      <c r="Y38" s="3" t="str">
        <f>IF(Grades!Y38="","",(VLOOKUP(Grades!Y38,ALevels,2,FALSE)))</f>
        <v/>
      </c>
      <c r="Z38" s="3" t="str">
        <f>IF(Grades!Z38="","",(VLOOKUP(Grades!Z38,ALevels,2,FALSE)))</f>
        <v/>
      </c>
      <c r="AA38" s="3" t="str">
        <f>IF(Grades!AA38="","",(VLOOKUP(Grades!AA38,ALevels,2,FALSE)))</f>
        <v/>
      </c>
      <c r="AB38" s="3" t="str">
        <f>IF(Grades!AB38="","",(VLOOKUP(Grades!AB38,ALevels,2,FALSE)))</f>
        <v/>
      </c>
      <c r="AC38" s="3" t="str">
        <f>IF(Grades!AC38="","",(VLOOKUP(Grades!AC38,ALevels,2,FALSE)))</f>
        <v/>
      </c>
      <c r="AD38" s="3" t="str">
        <f>IF(Grades!AD38="","",(VLOOKUP(Grades!AD38,ALevels,2,FALSE)))</f>
        <v/>
      </c>
      <c r="AE38" s="3" t="str">
        <f>IF(Grades!AE38="","",(VLOOKUP(Grades!AE38,ALevels,2,FALSE)))</f>
        <v/>
      </c>
      <c r="AF38" s="3" t="str">
        <f>IF(Grades!AF38="","",(VLOOKUP(Grades!AF38,ALevels,2,FALSE)))</f>
        <v/>
      </c>
      <c r="AG38" s="3" t="str">
        <f>IF(Grades!AG38="","",(VLOOKUP(Grades!AG38,ALevels,2,FALSE)))</f>
        <v/>
      </c>
      <c r="AH38" s="3" t="str">
        <f>IF(Grades!AH38="","",(VLOOKUP(Grades!AH38,ALevels,2,FALSE)))</f>
        <v/>
      </c>
      <c r="AI38" s="3" t="str">
        <f>IF(Grades!AI38="","",(VLOOKUP(Grades!AI38,ALevels,2,FALSE)))</f>
        <v/>
      </c>
      <c r="AJ38" s="3" t="str">
        <f>IF(Grades!AJ38="","",(VLOOKUP(Grades!AJ38,ALevels,2,FALSE)))</f>
        <v/>
      </c>
      <c r="AK38" s="3" t="str">
        <f>IF(Grades!AK38="","",(VLOOKUP(Grades!AK38,ALevels,2,FALSE)))</f>
        <v/>
      </c>
      <c r="AL38" s="3" t="str">
        <f>IF(Grades!AL38="","",(VLOOKUP(Grades!AL38,ALevels,2,FALSE)))</f>
        <v/>
      </c>
      <c r="AM38" s="3" t="str">
        <f>IF(Grades!AM38="","",(VLOOKUP(Grades!AM38,ALevels,2,FALSE)))</f>
        <v/>
      </c>
      <c r="AN38" s="3" t="str">
        <f>IF(Grades!AN38="","",(VLOOKUP(Grades!AN38,ALevels,2,FALSE)))</f>
        <v/>
      </c>
      <c r="AO38" s="3" t="str">
        <f>IF(Grades!AO38="","",(VLOOKUP(Grades!AO38,ALevels,2,FALSE)))</f>
        <v/>
      </c>
      <c r="AP38" s="3" t="str">
        <f>IF(Grades!AP38="","",(VLOOKUP(Grades!AP38,ALevels,2,FALSE)))</f>
        <v/>
      </c>
      <c r="AQ38" s="3" t="str">
        <f>IF(Grades!AQ38="","",(VLOOKUP(Grades!AQ38,ALevels,2,FALSE)))</f>
        <v/>
      </c>
      <c r="AR38" s="3" t="str">
        <f>IF(Grades!AR38="","",(VLOOKUP(Grades!AR38,ALevels,2,FALSE)))</f>
        <v/>
      </c>
      <c r="AS38" s="3" t="str">
        <f>IF(Grades!AS38="","",(VLOOKUP(Grades!AS38,ALevels,2,FALSE)))</f>
        <v/>
      </c>
      <c r="AT38" s="3" t="str">
        <f>IF(Grades!AT38="","",(VLOOKUP(Grades!AT38,ALevels,2,FALSE)))</f>
        <v/>
      </c>
      <c r="AU38" s="3" t="str">
        <f>IF(Grades!AU38="","",(VLOOKUP(Grades!AU38,ALevels,2,FALSE)))</f>
        <v/>
      </c>
      <c r="AV38" s="3" t="str">
        <f>IF(Grades!AV38="","",(VLOOKUP(Grades!AV38,ALevels,2,FALSE)))</f>
        <v/>
      </c>
      <c r="AW38" s="6" t="str">
        <f>IF(Grades!AW38="","",(VLOOKUP(Grades!AW38,ASLevels,2,FALSE)))</f>
        <v/>
      </c>
      <c r="AX38" s="6" t="str">
        <f>IF(Grades!AX38="","",(VLOOKUP(Grades!AX38,ASLevels,2,FALSE)))</f>
        <v/>
      </c>
      <c r="AY38" s="6" t="str">
        <f>IF(Grades!AY38="","",(VLOOKUP(Grades!AY38,ASLevels,2,FALSE)))</f>
        <v/>
      </c>
      <c r="AZ38" s="6" t="str">
        <f>IF(Grades!AZ38="","",(VLOOKUP(Grades!AZ38,ASLevels,2,FALSE)))</f>
        <v/>
      </c>
      <c r="BA38" s="6" t="str">
        <f>IF(Grades!BA38="","",(VLOOKUP(Grades!BA38,ASLevels,2,FALSE)))</f>
        <v/>
      </c>
      <c r="BB38" s="6" t="str">
        <f>IF(Grades!BB38="","",(VLOOKUP(Grades!BB38,ASLevels,2,FALSE)))</f>
        <v/>
      </c>
      <c r="BC38" s="6" t="str">
        <f>IF(Grades!BC38="","",(VLOOKUP(Grades!BC38,ASLevels,2,FALSE)))</f>
        <v/>
      </c>
      <c r="BD38" s="6" t="str">
        <f>IF(Grades!BD38="","",(VLOOKUP(Grades!BD38,ASLevels,2,FALSE)))</f>
        <v/>
      </c>
      <c r="BE38" s="6" t="str">
        <f>IF(Grades!BE38="","",(VLOOKUP(Grades!BE38,ASLevels,2,FALSE)))</f>
        <v/>
      </c>
      <c r="BF38" s="6" t="str">
        <f>IF(Grades!BF38="","",(VLOOKUP(Grades!BF38,ASLevels,2,FALSE)))</f>
        <v/>
      </c>
      <c r="BG38" s="6" t="str">
        <f>IF(Grades!BG38="","",(VLOOKUP(Grades!BG38,ASLevels,2,FALSE)))</f>
        <v/>
      </c>
      <c r="BH38" s="6" t="str">
        <f>IF(Grades!BH38="","",(VLOOKUP(Grades!BH38,ASLevels,2,FALSE)))</f>
        <v/>
      </c>
      <c r="BI38" s="6" t="str">
        <f>IF(Grades!BI38="","",(VLOOKUP(Grades!BI38,ASLevels,2,FALSE)))</f>
        <v/>
      </c>
      <c r="BJ38" s="6" t="str">
        <f>IF(Grades!BJ38="","",(VLOOKUP(Grades!BJ38,ASLevels,2,FALSE)))</f>
        <v/>
      </c>
      <c r="BK38" s="6" t="str">
        <f>IF(Grades!BK38="","",(VLOOKUP(Grades!BK38,ASLevels,2,FALSE)))</f>
        <v/>
      </c>
      <c r="BL38" s="6" t="str">
        <f>IF(Grades!BL38="","",(VLOOKUP(Grades!BL38,ASLevels,2,FALSE)))</f>
        <v/>
      </c>
      <c r="BM38" s="6" t="str">
        <f>IF(Grades!BM38="","",(VLOOKUP(Grades!BM38,ASLevels,2,FALSE)))</f>
        <v/>
      </c>
      <c r="BN38" s="6" t="str">
        <f>IF(Grades!BN38="","",(VLOOKUP(Grades!BN38,ASLevels,2,FALSE)))</f>
        <v/>
      </c>
      <c r="BO38" s="6" t="str">
        <f>IF(Grades!BO38="","",(VLOOKUP(Grades!BO38,ASLevels,2,FALSE)))</f>
        <v/>
      </c>
      <c r="BP38" s="6" t="str">
        <f>IF(Grades!BP38="","",(VLOOKUP(Grades!BP38,ASLevels,2,FALSE)))</f>
        <v/>
      </c>
      <c r="BQ38" s="6" t="str">
        <f>IF(Grades!BQ38="","",(VLOOKUP(Grades!BQ38,ASLevels,2,FALSE)))</f>
        <v/>
      </c>
      <c r="BR38" s="6" t="str">
        <f>IF(Grades!BR38="","",(VLOOKUP(Grades!BR38,ASLevels,2,FALSE)))</f>
        <v/>
      </c>
      <c r="BS38" s="6" t="str">
        <f>IF(Grades!BS38="","",(VLOOKUP(Grades!BS38,ASLevels,2,FALSE)))</f>
        <v/>
      </c>
      <c r="BT38" s="6" t="str">
        <f>IF(Grades!BT38="","",(VLOOKUP(Grades!BT38,ASLevels,2,FALSE)))</f>
        <v/>
      </c>
      <c r="BU38" s="6" t="str">
        <f>IF(Grades!BU38="","",(VLOOKUP(Grades!BU38,ASLevels,2,FALSE)))</f>
        <v/>
      </c>
      <c r="BV38" s="6" t="str">
        <f>IF(Grades!BV38="","",(VLOOKUP(Grades!BV38,ASLevels,2,FALSE)))</f>
        <v/>
      </c>
      <c r="BW38" s="6" t="str">
        <f>IF(Grades!BW38="","",(VLOOKUP(Grades!BW38,ASLevels,2,FALSE)))</f>
        <v/>
      </c>
      <c r="BX38" s="6" t="str">
        <f>IF(Grades!BX38="","",(VLOOKUP(Grades!BX38,ASLevels,2,FALSE)))</f>
        <v/>
      </c>
      <c r="BY38" s="6" t="str">
        <f>IF(Grades!BY38="","",(VLOOKUP(Grades!BY38,ASLevels,2,FALSE)))</f>
        <v/>
      </c>
      <c r="BZ38" s="6" t="str">
        <f>IF(Grades!BZ38="","",(VLOOKUP(Grades!BZ38,ASLevels,2,FALSE)))</f>
        <v/>
      </c>
      <c r="CA38" s="6" t="str">
        <f>IF(Grades!CA38="","",(VLOOKUP(Grades!CA38,ASLevels,2,FALSE)))</f>
        <v/>
      </c>
      <c r="CB38" s="6" t="str">
        <f>IF(Grades!CB38="","",(VLOOKUP(Grades!CB38,ASLevels,2,FALSE)))</f>
        <v/>
      </c>
      <c r="CC38" s="6" t="str">
        <f>IF(Grades!CC38="","",(VLOOKUP(Grades!CC38,ASLevels,2,FALSE)))</f>
        <v/>
      </c>
      <c r="CD38" s="6" t="str">
        <f>IF(Grades!CD38="","",(VLOOKUP(Grades!CD38,ASLevels,2,FALSE)))</f>
        <v/>
      </c>
      <c r="CE38" s="6" t="str">
        <f>IF(Grades!CE38="","",(VLOOKUP(Grades!CE38,ASLevels,2,FALSE)))</f>
        <v/>
      </c>
      <c r="CF38" s="6" t="str">
        <f>IF(Grades!CF38="","",(VLOOKUP(Grades!CF38,ASLevels,2,FALSE)))</f>
        <v/>
      </c>
      <c r="CG38" s="6" t="str">
        <f>IF(Grades!CG38="","",(VLOOKUP(Grades!CG38,ASLevels,2,FALSE)))</f>
        <v/>
      </c>
      <c r="CH38" s="6" t="str">
        <f>IF(Grades!CH38="","",(VLOOKUP(Grades!CH38,ASLevels,2,FALSE)))</f>
        <v/>
      </c>
      <c r="CI38" s="6" t="str">
        <f>IF(Grades!CI38="","",(VLOOKUP(Grades!CI38,ASLevels,2,FALSE)))</f>
        <v/>
      </c>
      <c r="CJ38" s="6" t="str">
        <f>IF(Grades!CJ38="","",(VLOOKUP(Grades!CJ38,ASLevels,2,FALSE)))</f>
        <v/>
      </c>
      <c r="CK38" s="6" t="str">
        <f>IF(Grades!CK38="","",(VLOOKUP(Grades!CK38,ASLevels,2,FALSE)))</f>
        <v/>
      </c>
      <c r="CL38" s="6" t="str">
        <f>IF(Grades!CL38="","",(VLOOKUP(Grades!CL38,ASLevels,2,FALSE)))</f>
        <v/>
      </c>
      <c r="CM38" s="6" t="str">
        <f>IF(Grades!CM38="","",(VLOOKUP(Grades!CM38,ASLevels,2,FALSE)))</f>
        <v/>
      </c>
      <c r="CN38" s="6" t="str">
        <f>IF(Grades!CN38="","",(VLOOKUP(Grades!CN38,ASLevels,2,FALSE)))</f>
        <v/>
      </c>
      <c r="CO38" s="39" t="str">
        <f>IF(Grades!CO38="","",(VLOOKUP(Grades!CO38,EP,2,FALSE)))</f>
        <v/>
      </c>
      <c r="CP38" s="9" t="str">
        <f>IF(Grades!CP38="","",(VLOOKUP(Grades!CP38,KeySkills,2,FALSE)))</f>
        <v/>
      </c>
      <c r="CQ38" s="9" t="str">
        <f>IF(Grades!CQ38="","",(VLOOKUP(Grades!CQ38,KeySkills,2,FALSE)))</f>
        <v/>
      </c>
      <c r="CR38" s="9" t="str">
        <f>IF(Grades!CR38="","",(VLOOKUP(Grades!CR38,KeySkills,2,FALSE)))</f>
        <v/>
      </c>
      <c r="CS38" s="13" t="str">
        <f>IF(Grades!CS38="","",(VLOOKUP(Grades!CS38,BTECOCRNatCert,2,FALSE)))</f>
        <v/>
      </c>
      <c r="CT38" s="13" t="str">
        <f>IF(Grades!CT38="","",(VLOOKUP(Grades!CT38,BTECOCRNatCert,2,FALSE)))</f>
        <v/>
      </c>
      <c r="CU38" s="13" t="str">
        <f>IF(Grades!CU38="","",(VLOOKUP(Grades!CU38,BTECOCRNatCert,2,FALSE)))</f>
        <v/>
      </c>
      <c r="CV38" s="13" t="str">
        <f>IF(Grades!CV38="","",(VLOOKUP(Grades!CV38,BTECOCRNatCert,2,FALSE)))</f>
        <v/>
      </c>
      <c r="CW38" s="13" t="str">
        <f>IF(Grades!CW38="","",(VLOOKUP(Grades!CW38,BTECOCRNatCert,2,FALSE)))</f>
        <v/>
      </c>
      <c r="CX38" s="13" t="str">
        <f>IF(Grades!CX38="","",(VLOOKUP(Grades!CX38,BTECOCRNatCert,2,FALSE)))</f>
        <v/>
      </c>
      <c r="CY38" s="13" t="str">
        <f>IF(Grades!CY38="","",(VLOOKUP(Grades!CY38,BTECOCRNatCert,2,FALSE)))</f>
        <v/>
      </c>
      <c r="CZ38" s="15" t="str">
        <f>IF(Grades!CZ38="","",(VLOOKUP(Grades!CZ38,BTECNatDip,2,FALSE)))</f>
        <v/>
      </c>
      <c r="DA38" s="15" t="str">
        <f>IF(Grades!DA38="","",(VLOOKUP(Grades!DA38,BTECNatDip,2,FALSE)))</f>
        <v/>
      </c>
      <c r="DB38" s="15" t="str">
        <f>IF(Grades!DB38="","",(VLOOKUP(Grades!DB38,BTECNatDip,2,FALSE)))</f>
        <v/>
      </c>
      <c r="DC38" s="21" t="str">
        <f>IF(Grades!DC38="","",(VLOOKUP(Grades!DC38,OCRNatDip,2,FALSE)))</f>
        <v/>
      </c>
      <c r="DD38" s="21" t="str">
        <f>IF(Grades!DD38="","",(VLOOKUP(Grades!DD38,OCRNatDip,2,FALSE)))</f>
        <v/>
      </c>
      <c r="DE38" s="21" t="str">
        <f>IF(Grades!DE38="","",(VLOOKUP(Grades!DE38,OCRNatDip,2,FALSE)))</f>
        <v/>
      </c>
      <c r="DF38" s="37" t="str">
        <f>IF(Grades!DF38="","",(VLOOKUP(Grades!DF38,BTECExtDip,2,FALSE)))</f>
        <v/>
      </c>
      <c r="DG38" s="37" t="str">
        <f>IF(Grades!DG38="","",(VLOOKUP(Grades!DG38,BTECExtDip,2,FALSE)))</f>
        <v/>
      </c>
      <c r="DH38" s="37" t="str">
        <f>IF(Grades!DH38="","",(VLOOKUP(Grades!DH38,BTECExtDip,2,FALSE)))</f>
        <v/>
      </c>
      <c r="DI38" s="21" t="str">
        <f>IF(Grades!DI38="","",(VLOOKUP(Grades!DI38,OCRExtDip,2,FALSE)))</f>
        <v/>
      </c>
      <c r="DJ38" s="21" t="str">
        <f>IF(Grades!DJ38="","",(VLOOKUP(Grades!DJ38,OCRExtDip,2,FALSE)))</f>
        <v/>
      </c>
      <c r="DK38" s="21" t="str">
        <f>IF(Grades!DK38="","",(VLOOKUP(Grades!DK38,OCRExtDip,2,FALSE)))</f>
        <v/>
      </c>
      <c r="DL38" s="17" t="str">
        <f>IF(Grades!DL38="","",(VLOOKUP(Grades!DL38,PL,2,FALSE)))</f>
        <v/>
      </c>
      <c r="DM38" s="38" t="str">
        <f>IF(Grades!DM38="","",(VLOOKUP(Grades!DM38,FSM,2,FALSE)))</f>
        <v/>
      </c>
      <c r="DN38" s="38" t="str">
        <f>IF(Grades!DN38="","",(VLOOKUP(Grades!DN38,FSM,2,FALSE)))</f>
        <v/>
      </c>
      <c r="DO38" s="9" t="str">
        <f>IF(Grades!DO38="","",(VLOOKUP(Grades!DO38,AEA,2,FALSE)))</f>
        <v/>
      </c>
      <c r="DP38" s="9" t="str">
        <f>IF(Grades!DP38="","",(VLOOKUP(Grades!DP38,AEA,2,FALSE)))</f>
        <v/>
      </c>
      <c r="DQ38" s="9" t="str">
        <f>IF(Grades!DQ38="","",(VLOOKUP(Grades!DQ38,AEA,2,FALSE)))</f>
        <v/>
      </c>
      <c r="DR38" s="62" t="str">
        <f>IF(Grades!DR38="","",(VLOOKUP(Grades!DR38,AllDip?,2,FALSE)))</f>
        <v/>
      </c>
      <c r="DT38" s="1">
        <f t="shared" si="14"/>
        <v>0</v>
      </c>
      <c r="DU38" s="1">
        <f t="shared" si="23"/>
        <v>0</v>
      </c>
      <c r="DV38" s="1">
        <f t="shared" si="24"/>
        <v>0</v>
      </c>
      <c r="DW38" s="1">
        <f t="shared" si="25"/>
        <v>0</v>
      </c>
      <c r="DX38" s="1">
        <f t="shared" si="26"/>
        <v>0</v>
      </c>
      <c r="DY38" s="172">
        <f t="shared" si="4"/>
        <v>0</v>
      </c>
      <c r="DZ38" s="1">
        <f t="shared" si="27"/>
        <v>0</v>
      </c>
      <c r="EA38" s="1">
        <f t="shared" si="28"/>
        <v>0</v>
      </c>
      <c r="EB38" s="1">
        <f t="shared" si="29"/>
        <v>0</v>
      </c>
      <c r="EC38" s="1">
        <f t="shared" si="30"/>
        <v>0</v>
      </c>
      <c r="ED38" s="1">
        <f t="shared" si="31"/>
        <v>0</v>
      </c>
      <c r="EE38" s="1">
        <f t="shared" si="32"/>
        <v>0</v>
      </c>
      <c r="EF38" s="1">
        <f t="shared" si="33"/>
        <v>0</v>
      </c>
      <c r="EG38" s="1">
        <f t="shared" si="34"/>
        <v>0</v>
      </c>
      <c r="EH38" s="1">
        <f t="shared" si="15"/>
        <v>0</v>
      </c>
      <c r="EI38" s="1">
        <f t="shared" si="16"/>
        <v>0</v>
      </c>
      <c r="EJ38" s="1">
        <f t="shared" si="17"/>
        <v>0</v>
      </c>
      <c r="EK38" s="1">
        <f t="shared" si="22"/>
        <v>0</v>
      </c>
      <c r="EL38" s="1">
        <f t="shared" si="18"/>
        <v>0</v>
      </c>
      <c r="EM38" s="1" t="e">
        <f t="shared" si="19"/>
        <v>#DIV/0!</v>
      </c>
      <c r="EN38" s="1" t="e">
        <f t="shared" si="20"/>
        <v>#DIV/0!</v>
      </c>
      <c r="EO38" s="1" t="e">
        <f t="shared" si="21"/>
        <v>#DIV/0!</v>
      </c>
    </row>
    <row r="39" spans="1:145" ht="11.25" x14ac:dyDescent="0.2">
      <c r="A39" s="92"/>
      <c r="B39" s="92"/>
      <c r="C39" s="92"/>
      <c r="D39" s="92"/>
      <c r="E39" s="3" t="str">
        <f>IF(Grades!E39="","",(VLOOKUP(Grades!E39,ALevels,2,FALSE)))</f>
        <v/>
      </c>
      <c r="F39" s="3" t="str">
        <f>IF(Grades!F39="","",(VLOOKUP(Grades!F39,ALevels,2,FALSE)))</f>
        <v/>
      </c>
      <c r="G39" s="3" t="str">
        <f>IF(Grades!G39="","",(VLOOKUP(Grades!G39,ALevels,2,FALSE)))</f>
        <v/>
      </c>
      <c r="H39" s="3" t="str">
        <f>IF(Grades!H39="","",(VLOOKUP(Grades!H39,ALevels,2,FALSE)))</f>
        <v/>
      </c>
      <c r="I39" s="3" t="str">
        <f>IF(Grades!I39="","",(VLOOKUP(Grades!I39,ALevels,2,FALSE)))</f>
        <v/>
      </c>
      <c r="J39" s="3" t="str">
        <f>IF(Grades!J39="","",(VLOOKUP(Grades!J39,ALevels,2,FALSE)))</f>
        <v/>
      </c>
      <c r="K39" s="3" t="str">
        <f>IF(Grades!K39="","",(VLOOKUP(Grades!K39,ALevels,2,FALSE)))</f>
        <v/>
      </c>
      <c r="L39" s="3" t="str">
        <f>IF(Grades!L39="","",(VLOOKUP(Grades!L39,ALevels,2,FALSE)))</f>
        <v/>
      </c>
      <c r="M39" s="3" t="str">
        <f>IF(Grades!M39="","",(VLOOKUP(Grades!M39,ALevels,2,FALSE)))</f>
        <v/>
      </c>
      <c r="N39" s="3" t="str">
        <f>IF(Grades!N39="","",(VLOOKUP(Grades!N39,ALevels,2,FALSE)))</f>
        <v/>
      </c>
      <c r="O39" s="3" t="str">
        <f>IF(Grades!O39="","",(VLOOKUP(Grades!O39,ALevels,2,FALSE)))</f>
        <v/>
      </c>
      <c r="P39" s="3" t="str">
        <f>IF(Grades!P39="","",(VLOOKUP(Grades!P39,ALevels,2,FALSE)))</f>
        <v/>
      </c>
      <c r="Q39" s="3" t="str">
        <f>IF(Grades!Q39="","",(VLOOKUP(Grades!Q39,ALevels,2,FALSE)))</f>
        <v/>
      </c>
      <c r="R39" s="3" t="str">
        <f>IF(Grades!R39="","",(VLOOKUP(Grades!R39,ALevels,2,FALSE)))</f>
        <v/>
      </c>
      <c r="S39" s="3" t="str">
        <f>IF(Grades!S39="","",(VLOOKUP(Grades!S39,ALevels,2,FALSE)))</f>
        <v/>
      </c>
      <c r="T39" s="3" t="str">
        <f>IF(Grades!T39="","",(VLOOKUP(Grades!T39,ALevels,2,FALSE)))</f>
        <v/>
      </c>
      <c r="U39" s="3" t="str">
        <f>IF(Grades!U39="","",(VLOOKUP(Grades!U39,ALevels,2,FALSE)))</f>
        <v/>
      </c>
      <c r="V39" s="3" t="str">
        <f>IF(Grades!V39="","",(VLOOKUP(Grades!V39,ALevels,2,FALSE)))</f>
        <v/>
      </c>
      <c r="W39" s="3" t="str">
        <f>IF(Grades!W39="","",(VLOOKUP(Grades!W39,ALevels,2,FALSE)))</f>
        <v/>
      </c>
      <c r="X39" s="3" t="str">
        <f>IF(Grades!X39="","",(VLOOKUP(Grades!X39,ALevels,2,FALSE)))</f>
        <v/>
      </c>
      <c r="Y39" s="3" t="str">
        <f>IF(Grades!Y39="","",(VLOOKUP(Grades!Y39,ALevels,2,FALSE)))</f>
        <v/>
      </c>
      <c r="Z39" s="3" t="str">
        <f>IF(Grades!Z39="","",(VLOOKUP(Grades!Z39,ALevels,2,FALSE)))</f>
        <v/>
      </c>
      <c r="AA39" s="3" t="str">
        <f>IF(Grades!AA39="","",(VLOOKUP(Grades!AA39,ALevels,2,FALSE)))</f>
        <v/>
      </c>
      <c r="AB39" s="3" t="str">
        <f>IF(Grades!AB39="","",(VLOOKUP(Grades!AB39,ALevels,2,FALSE)))</f>
        <v/>
      </c>
      <c r="AC39" s="3" t="str">
        <f>IF(Grades!AC39="","",(VLOOKUP(Grades!AC39,ALevels,2,FALSE)))</f>
        <v/>
      </c>
      <c r="AD39" s="3" t="str">
        <f>IF(Grades!AD39="","",(VLOOKUP(Grades!AD39,ALevels,2,FALSE)))</f>
        <v/>
      </c>
      <c r="AE39" s="3" t="str">
        <f>IF(Grades!AE39="","",(VLOOKUP(Grades!AE39,ALevels,2,FALSE)))</f>
        <v/>
      </c>
      <c r="AF39" s="3" t="str">
        <f>IF(Grades!AF39="","",(VLOOKUP(Grades!AF39,ALevels,2,FALSE)))</f>
        <v/>
      </c>
      <c r="AG39" s="3" t="str">
        <f>IF(Grades!AG39="","",(VLOOKUP(Grades!AG39,ALevels,2,FALSE)))</f>
        <v/>
      </c>
      <c r="AH39" s="3" t="str">
        <f>IF(Grades!AH39="","",(VLOOKUP(Grades!AH39,ALevels,2,FALSE)))</f>
        <v/>
      </c>
      <c r="AI39" s="3" t="str">
        <f>IF(Grades!AI39="","",(VLOOKUP(Grades!AI39,ALevels,2,FALSE)))</f>
        <v/>
      </c>
      <c r="AJ39" s="3" t="str">
        <f>IF(Grades!AJ39="","",(VLOOKUP(Grades!AJ39,ALevels,2,FALSE)))</f>
        <v/>
      </c>
      <c r="AK39" s="3" t="str">
        <f>IF(Grades!AK39="","",(VLOOKUP(Grades!AK39,ALevels,2,FALSE)))</f>
        <v/>
      </c>
      <c r="AL39" s="3" t="str">
        <f>IF(Grades!AL39="","",(VLOOKUP(Grades!AL39,ALevels,2,FALSE)))</f>
        <v/>
      </c>
      <c r="AM39" s="3" t="str">
        <f>IF(Grades!AM39="","",(VLOOKUP(Grades!AM39,ALevels,2,FALSE)))</f>
        <v/>
      </c>
      <c r="AN39" s="3" t="str">
        <f>IF(Grades!AN39="","",(VLOOKUP(Grades!AN39,ALevels,2,FALSE)))</f>
        <v/>
      </c>
      <c r="AO39" s="3" t="str">
        <f>IF(Grades!AO39="","",(VLOOKUP(Grades!AO39,ALevels,2,FALSE)))</f>
        <v/>
      </c>
      <c r="AP39" s="3" t="str">
        <f>IF(Grades!AP39="","",(VLOOKUP(Grades!AP39,ALevels,2,FALSE)))</f>
        <v/>
      </c>
      <c r="AQ39" s="3" t="str">
        <f>IF(Grades!AQ39="","",(VLOOKUP(Grades!AQ39,ALevels,2,FALSE)))</f>
        <v/>
      </c>
      <c r="AR39" s="3" t="str">
        <f>IF(Grades!AR39="","",(VLOOKUP(Grades!AR39,ALevels,2,FALSE)))</f>
        <v/>
      </c>
      <c r="AS39" s="3" t="str">
        <f>IF(Grades!AS39="","",(VLOOKUP(Grades!AS39,ALevels,2,FALSE)))</f>
        <v/>
      </c>
      <c r="AT39" s="3" t="str">
        <f>IF(Grades!AT39="","",(VLOOKUP(Grades!AT39,ALevels,2,FALSE)))</f>
        <v/>
      </c>
      <c r="AU39" s="3" t="str">
        <f>IF(Grades!AU39="","",(VLOOKUP(Grades!AU39,ALevels,2,FALSE)))</f>
        <v/>
      </c>
      <c r="AV39" s="3" t="str">
        <f>IF(Grades!AV39="","",(VLOOKUP(Grades!AV39,ALevels,2,FALSE)))</f>
        <v/>
      </c>
      <c r="AW39" s="6" t="str">
        <f>IF(Grades!AW39="","",(VLOOKUP(Grades!AW39,ASLevels,2,FALSE)))</f>
        <v/>
      </c>
      <c r="AX39" s="6" t="str">
        <f>IF(Grades!AX39="","",(VLOOKUP(Grades!AX39,ASLevels,2,FALSE)))</f>
        <v/>
      </c>
      <c r="AY39" s="6" t="str">
        <f>IF(Grades!AY39="","",(VLOOKUP(Grades!AY39,ASLevels,2,FALSE)))</f>
        <v/>
      </c>
      <c r="AZ39" s="6" t="str">
        <f>IF(Grades!AZ39="","",(VLOOKUP(Grades!AZ39,ASLevels,2,FALSE)))</f>
        <v/>
      </c>
      <c r="BA39" s="6" t="str">
        <f>IF(Grades!BA39="","",(VLOOKUP(Grades!BA39,ASLevels,2,FALSE)))</f>
        <v/>
      </c>
      <c r="BB39" s="6" t="str">
        <f>IF(Grades!BB39="","",(VLOOKUP(Grades!BB39,ASLevels,2,FALSE)))</f>
        <v/>
      </c>
      <c r="BC39" s="6" t="str">
        <f>IF(Grades!BC39="","",(VLOOKUP(Grades!BC39,ASLevels,2,FALSE)))</f>
        <v/>
      </c>
      <c r="BD39" s="6" t="str">
        <f>IF(Grades!BD39="","",(VLOOKUP(Grades!BD39,ASLevels,2,FALSE)))</f>
        <v/>
      </c>
      <c r="BE39" s="6" t="str">
        <f>IF(Grades!BE39="","",(VLOOKUP(Grades!BE39,ASLevels,2,FALSE)))</f>
        <v/>
      </c>
      <c r="BF39" s="6" t="str">
        <f>IF(Grades!BF39="","",(VLOOKUP(Grades!BF39,ASLevels,2,FALSE)))</f>
        <v/>
      </c>
      <c r="BG39" s="6" t="str">
        <f>IF(Grades!BG39="","",(VLOOKUP(Grades!BG39,ASLevels,2,FALSE)))</f>
        <v/>
      </c>
      <c r="BH39" s="6" t="str">
        <f>IF(Grades!BH39="","",(VLOOKUP(Grades!BH39,ASLevels,2,FALSE)))</f>
        <v/>
      </c>
      <c r="BI39" s="6" t="str">
        <f>IF(Grades!BI39="","",(VLOOKUP(Grades!BI39,ASLevels,2,FALSE)))</f>
        <v/>
      </c>
      <c r="BJ39" s="6" t="str">
        <f>IF(Grades!BJ39="","",(VLOOKUP(Grades!BJ39,ASLevels,2,FALSE)))</f>
        <v/>
      </c>
      <c r="BK39" s="6" t="str">
        <f>IF(Grades!BK39="","",(VLOOKUP(Grades!BK39,ASLevels,2,FALSE)))</f>
        <v/>
      </c>
      <c r="BL39" s="6" t="str">
        <f>IF(Grades!BL39="","",(VLOOKUP(Grades!BL39,ASLevels,2,FALSE)))</f>
        <v/>
      </c>
      <c r="BM39" s="6" t="str">
        <f>IF(Grades!BM39="","",(VLOOKUP(Grades!BM39,ASLevels,2,FALSE)))</f>
        <v/>
      </c>
      <c r="BN39" s="6" t="str">
        <f>IF(Grades!BN39="","",(VLOOKUP(Grades!BN39,ASLevels,2,FALSE)))</f>
        <v/>
      </c>
      <c r="BO39" s="6" t="str">
        <f>IF(Grades!BO39="","",(VLOOKUP(Grades!BO39,ASLevels,2,FALSE)))</f>
        <v/>
      </c>
      <c r="BP39" s="6" t="str">
        <f>IF(Grades!BP39="","",(VLOOKUP(Grades!BP39,ASLevels,2,FALSE)))</f>
        <v/>
      </c>
      <c r="BQ39" s="6" t="str">
        <f>IF(Grades!BQ39="","",(VLOOKUP(Grades!BQ39,ASLevels,2,FALSE)))</f>
        <v/>
      </c>
      <c r="BR39" s="6" t="str">
        <f>IF(Grades!BR39="","",(VLOOKUP(Grades!BR39,ASLevels,2,FALSE)))</f>
        <v/>
      </c>
      <c r="BS39" s="6" t="str">
        <f>IF(Grades!BS39="","",(VLOOKUP(Grades!BS39,ASLevels,2,FALSE)))</f>
        <v/>
      </c>
      <c r="BT39" s="6" t="str">
        <f>IF(Grades!BT39="","",(VLOOKUP(Grades!BT39,ASLevels,2,FALSE)))</f>
        <v/>
      </c>
      <c r="BU39" s="6" t="str">
        <f>IF(Grades!BU39="","",(VLOOKUP(Grades!BU39,ASLevels,2,FALSE)))</f>
        <v/>
      </c>
      <c r="BV39" s="6" t="str">
        <f>IF(Grades!BV39="","",(VLOOKUP(Grades!BV39,ASLevels,2,FALSE)))</f>
        <v/>
      </c>
      <c r="BW39" s="6" t="str">
        <f>IF(Grades!BW39="","",(VLOOKUP(Grades!BW39,ASLevels,2,FALSE)))</f>
        <v/>
      </c>
      <c r="BX39" s="6" t="str">
        <f>IF(Grades!BX39="","",(VLOOKUP(Grades!BX39,ASLevels,2,FALSE)))</f>
        <v/>
      </c>
      <c r="BY39" s="6" t="str">
        <f>IF(Grades!BY39="","",(VLOOKUP(Grades!BY39,ASLevels,2,FALSE)))</f>
        <v/>
      </c>
      <c r="BZ39" s="6" t="str">
        <f>IF(Grades!BZ39="","",(VLOOKUP(Grades!BZ39,ASLevels,2,FALSE)))</f>
        <v/>
      </c>
      <c r="CA39" s="6" t="str">
        <f>IF(Grades!CA39="","",(VLOOKUP(Grades!CA39,ASLevels,2,FALSE)))</f>
        <v/>
      </c>
      <c r="CB39" s="6" t="str">
        <f>IF(Grades!CB39="","",(VLOOKUP(Grades!CB39,ASLevels,2,FALSE)))</f>
        <v/>
      </c>
      <c r="CC39" s="6" t="str">
        <f>IF(Grades!CC39="","",(VLOOKUP(Grades!CC39,ASLevels,2,FALSE)))</f>
        <v/>
      </c>
      <c r="CD39" s="6" t="str">
        <f>IF(Grades!CD39="","",(VLOOKUP(Grades!CD39,ASLevels,2,FALSE)))</f>
        <v/>
      </c>
      <c r="CE39" s="6" t="str">
        <f>IF(Grades!CE39="","",(VLOOKUP(Grades!CE39,ASLevels,2,FALSE)))</f>
        <v/>
      </c>
      <c r="CF39" s="6" t="str">
        <f>IF(Grades!CF39="","",(VLOOKUP(Grades!CF39,ASLevels,2,FALSE)))</f>
        <v/>
      </c>
      <c r="CG39" s="6" t="str">
        <f>IF(Grades!CG39="","",(VLOOKUP(Grades!CG39,ASLevels,2,FALSE)))</f>
        <v/>
      </c>
      <c r="CH39" s="6" t="str">
        <f>IF(Grades!CH39="","",(VLOOKUP(Grades!CH39,ASLevels,2,FALSE)))</f>
        <v/>
      </c>
      <c r="CI39" s="6" t="str">
        <f>IF(Grades!CI39="","",(VLOOKUP(Grades!CI39,ASLevels,2,FALSE)))</f>
        <v/>
      </c>
      <c r="CJ39" s="6" t="str">
        <f>IF(Grades!CJ39="","",(VLOOKUP(Grades!CJ39,ASLevels,2,FALSE)))</f>
        <v/>
      </c>
      <c r="CK39" s="6" t="str">
        <f>IF(Grades!CK39="","",(VLOOKUP(Grades!CK39,ASLevels,2,FALSE)))</f>
        <v/>
      </c>
      <c r="CL39" s="6" t="str">
        <f>IF(Grades!CL39="","",(VLOOKUP(Grades!CL39,ASLevels,2,FALSE)))</f>
        <v/>
      </c>
      <c r="CM39" s="6" t="str">
        <f>IF(Grades!CM39="","",(VLOOKUP(Grades!CM39,ASLevels,2,FALSE)))</f>
        <v/>
      </c>
      <c r="CN39" s="6" t="str">
        <f>IF(Grades!CN39="","",(VLOOKUP(Grades!CN39,ASLevels,2,FALSE)))</f>
        <v/>
      </c>
      <c r="CO39" s="39" t="str">
        <f>IF(Grades!CO39="","",(VLOOKUP(Grades!CO39,EP,2,FALSE)))</f>
        <v/>
      </c>
      <c r="CP39" s="9" t="str">
        <f>IF(Grades!CP39="","",(VLOOKUP(Grades!CP39,KeySkills,2,FALSE)))</f>
        <v/>
      </c>
      <c r="CQ39" s="9" t="str">
        <f>IF(Grades!CQ39="","",(VLOOKUP(Grades!CQ39,KeySkills,2,FALSE)))</f>
        <v/>
      </c>
      <c r="CR39" s="9" t="str">
        <f>IF(Grades!CR39="","",(VLOOKUP(Grades!CR39,KeySkills,2,FALSE)))</f>
        <v/>
      </c>
      <c r="CS39" s="13" t="str">
        <f>IF(Grades!CS39="","",(VLOOKUP(Grades!CS39,BTECOCRNatCert,2,FALSE)))</f>
        <v/>
      </c>
      <c r="CT39" s="13" t="str">
        <f>IF(Grades!CT39="","",(VLOOKUP(Grades!CT39,BTECOCRNatCert,2,FALSE)))</f>
        <v/>
      </c>
      <c r="CU39" s="13" t="str">
        <f>IF(Grades!CU39="","",(VLOOKUP(Grades!CU39,BTECOCRNatCert,2,FALSE)))</f>
        <v/>
      </c>
      <c r="CV39" s="13" t="str">
        <f>IF(Grades!CV39="","",(VLOOKUP(Grades!CV39,BTECOCRNatCert,2,FALSE)))</f>
        <v/>
      </c>
      <c r="CW39" s="13" t="str">
        <f>IF(Grades!CW39="","",(VLOOKUP(Grades!CW39,BTECOCRNatCert,2,FALSE)))</f>
        <v/>
      </c>
      <c r="CX39" s="13" t="str">
        <f>IF(Grades!CX39="","",(VLOOKUP(Grades!CX39,BTECOCRNatCert,2,FALSE)))</f>
        <v/>
      </c>
      <c r="CY39" s="13" t="str">
        <f>IF(Grades!CY39="","",(VLOOKUP(Grades!CY39,BTECOCRNatCert,2,FALSE)))</f>
        <v/>
      </c>
      <c r="CZ39" s="15" t="str">
        <f>IF(Grades!CZ39="","",(VLOOKUP(Grades!CZ39,BTECNatDip,2,FALSE)))</f>
        <v/>
      </c>
      <c r="DA39" s="15" t="str">
        <f>IF(Grades!DA39="","",(VLOOKUP(Grades!DA39,BTECNatDip,2,FALSE)))</f>
        <v/>
      </c>
      <c r="DB39" s="15" t="str">
        <f>IF(Grades!DB39="","",(VLOOKUP(Grades!DB39,BTECNatDip,2,FALSE)))</f>
        <v/>
      </c>
      <c r="DC39" s="21" t="str">
        <f>IF(Grades!DC39="","",(VLOOKUP(Grades!DC39,OCRNatDip,2,FALSE)))</f>
        <v/>
      </c>
      <c r="DD39" s="21" t="str">
        <f>IF(Grades!DD39="","",(VLOOKUP(Grades!DD39,OCRNatDip,2,FALSE)))</f>
        <v/>
      </c>
      <c r="DE39" s="21" t="str">
        <f>IF(Grades!DE39="","",(VLOOKUP(Grades!DE39,OCRNatDip,2,FALSE)))</f>
        <v/>
      </c>
      <c r="DF39" s="37" t="str">
        <f>IF(Grades!DF39="","",(VLOOKUP(Grades!DF39,BTECExtDip,2,FALSE)))</f>
        <v/>
      </c>
      <c r="DG39" s="37" t="str">
        <f>IF(Grades!DG39="","",(VLOOKUP(Grades!DG39,BTECExtDip,2,FALSE)))</f>
        <v/>
      </c>
      <c r="DH39" s="37" t="str">
        <f>IF(Grades!DH39="","",(VLOOKUP(Grades!DH39,BTECExtDip,2,FALSE)))</f>
        <v/>
      </c>
      <c r="DI39" s="21" t="str">
        <f>IF(Grades!DI39="","",(VLOOKUP(Grades!DI39,OCRExtDip,2,FALSE)))</f>
        <v/>
      </c>
      <c r="DJ39" s="21" t="str">
        <f>IF(Grades!DJ39="","",(VLOOKUP(Grades!DJ39,OCRExtDip,2,FALSE)))</f>
        <v/>
      </c>
      <c r="DK39" s="21" t="str">
        <f>IF(Grades!DK39="","",(VLOOKUP(Grades!DK39,OCRExtDip,2,FALSE)))</f>
        <v/>
      </c>
      <c r="DL39" s="17" t="str">
        <f>IF(Grades!DL39="","",(VLOOKUP(Grades!DL39,PL,2,FALSE)))</f>
        <v/>
      </c>
      <c r="DM39" s="38" t="str">
        <f>IF(Grades!DM39="","",(VLOOKUP(Grades!DM39,FSM,2,FALSE)))</f>
        <v/>
      </c>
      <c r="DN39" s="38" t="str">
        <f>IF(Grades!DN39="","",(VLOOKUP(Grades!DN39,FSM,2,FALSE)))</f>
        <v/>
      </c>
      <c r="DO39" s="9" t="str">
        <f>IF(Grades!DO39="","",(VLOOKUP(Grades!DO39,AEA,2,FALSE)))</f>
        <v/>
      </c>
      <c r="DP39" s="9" t="str">
        <f>IF(Grades!DP39="","",(VLOOKUP(Grades!DP39,AEA,2,FALSE)))</f>
        <v/>
      </c>
      <c r="DQ39" s="9" t="str">
        <f>IF(Grades!DQ39="","",(VLOOKUP(Grades!DQ39,AEA,2,FALSE)))</f>
        <v/>
      </c>
      <c r="DR39" s="62" t="str">
        <f>IF(Grades!DR39="","",(VLOOKUP(Grades!DR39,AllDip?,2,FALSE)))</f>
        <v/>
      </c>
      <c r="DT39" s="1">
        <f t="shared" si="14"/>
        <v>0</v>
      </c>
      <c r="DU39" s="1">
        <f t="shared" si="23"/>
        <v>0</v>
      </c>
      <c r="DV39" s="1">
        <f t="shared" si="24"/>
        <v>0</v>
      </c>
      <c r="DW39" s="1">
        <f t="shared" si="25"/>
        <v>0</v>
      </c>
      <c r="DX39" s="1">
        <f t="shared" si="26"/>
        <v>0</v>
      </c>
      <c r="DY39" s="172">
        <f t="shared" si="4"/>
        <v>0</v>
      </c>
      <c r="DZ39" s="1">
        <f t="shared" si="27"/>
        <v>0</v>
      </c>
      <c r="EA39" s="1">
        <f t="shared" si="28"/>
        <v>0</v>
      </c>
      <c r="EB39" s="1">
        <f t="shared" si="29"/>
        <v>0</v>
      </c>
      <c r="EC39" s="1">
        <f t="shared" si="30"/>
        <v>0</v>
      </c>
      <c r="ED39" s="1">
        <f t="shared" si="31"/>
        <v>0</v>
      </c>
      <c r="EE39" s="1">
        <f t="shared" si="32"/>
        <v>0</v>
      </c>
      <c r="EF39" s="1">
        <f t="shared" si="33"/>
        <v>0</v>
      </c>
      <c r="EG39" s="1">
        <f t="shared" si="34"/>
        <v>0</v>
      </c>
      <c r="EH39" s="1">
        <f t="shared" si="15"/>
        <v>0</v>
      </c>
      <c r="EI39" s="1">
        <f t="shared" si="16"/>
        <v>0</v>
      </c>
      <c r="EJ39" s="1">
        <f t="shared" si="17"/>
        <v>0</v>
      </c>
      <c r="EK39" s="1">
        <f t="shared" si="22"/>
        <v>0</v>
      </c>
      <c r="EL39" s="1">
        <f t="shared" si="18"/>
        <v>0</v>
      </c>
      <c r="EM39" s="1" t="e">
        <f t="shared" si="19"/>
        <v>#DIV/0!</v>
      </c>
      <c r="EN39" s="1" t="e">
        <f t="shared" si="20"/>
        <v>#DIV/0!</v>
      </c>
      <c r="EO39" s="1" t="e">
        <f t="shared" si="21"/>
        <v>#DIV/0!</v>
      </c>
    </row>
    <row r="40" spans="1:145" ht="11.25" x14ac:dyDescent="0.2">
      <c r="A40" s="92"/>
      <c r="B40" s="92"/>
      <c r="C40" s="92"/>
      <c r="D40" s="92"/>
      <c r="E40" s="3" t="str">
        <f>IF(Grades!E40="","",(VLOOKUP(Grades!E40,ALevels,2,FALSE)))</f>
        <v/>
      </c>
      <c r="F40" s="3" t="str">
        <f>IF(Grades!F40="","",(VLOOKUP(Grades!F40,ALevels,2,FALSE)))</f>
        <v/>
      </c>
      <c r="G40" s="3" t="str">
        <f>IF(Grades!G40="","",(VLOOKUP(Grades!G40,ALevels,2,FALSE)))</f>
        <v/>
      </c>
      <c r="H40" s="3" t="str">
        <f>IF(Grades!H40="","",(VLOOKUP(Grades!H40,ALevels,2,FALSE)))</f>
        <v/>
      </c>
      <c r="I40" s="3" t="str">
        <f>IF(Grades!I40="","",(VLOOKUP(Grades!I40,ALevels,2,FALSE)))</f>
        <v/>
      </c>
      <c r="J40" s="3" t="str">
        <f>IF(Grades!J40="","",(VLOOKUP(Grades!J40,ALevels,2,FALSE)))</f>
        <v/>
      </c>
      <c r="K40" s="3" t="str">
        <f>IF(Grades!K40="","",(VLOOKUP(Grades!K40,ALevels,2,FALSE)))</f>
        <v/>
      </c>
      <c r="L40" s="3" t="str">
        <f>IF(Grades!L40="","",(VLOOKUP(Grades!L40,ALevels,2,FALSE)))</f>
        <v/>
      </c>
      <c r="M40" s="3" t="str">
        <f>IF(Grades!M40="","",(VLOOKUP(Grades!M40,ALevels,2,FALSE)))</f>
        <v/>
      </c>
      <c r="N40" s="3" t="str">
        <f>IF(Grades!N40="","",(VLOOKUP(Grades!N40,ALevels,2,FALSE)))</f>
        <v/>
      </c>
      <c r="O40" s="3" t="str">
        <f>IF(Grades!O40="","",(VLOOKUP(Grades!O40,ALevels,2,FALSE)))</f>
        <v/>
      </c>
      <c r="P40" s="3" t="str">
        <f>IF(Grades!P40="","",(VLOOKUP(Grades!P40,ALevels,2,FALSE)))</f>
        <v/>
      </c>
      <c r="Q40" s="3" t="str">
        <f>IF(Grades!Q40="","",(VLOOKUP(Grades!Q40,ALevels,2,FALSE)))</f>
        <v/>
      </c>
      <c r="R40" s="3" t="str">
        <f>IF(Grades!R40="","",(VLOOKUP(Grades!R40,ALevels,2,FALSE)))</f>
        <v/>
      </c>
      <c r="S40" s="3" t="str">
        <f>IF(Grades!S40="","",(VLOOKUP(Grades!S40,ALevels,2,FALSE)))</f>
        <v/>
      </c>
      <c r="T40" s="3" t="str">
        <f>IF(Grades!T40="","",(VLOOKUP(Grades!T40,ALevels,2,FALSE)))</f>
        <v/>
      </c>
      <c r="U40" s="3" t="str">
        <f>IF(Grades!U40="","",(VLOOKUP(Grades!U40,ALevels,2,FALSE)))</f>
        <v/>
      </c>
      <c r="V40" s="3" t="str">
        <f>IF(Grades!V40="","",(VLOOKUP(Grades!V40,ALevels,2,FALSE)))</f>
        <v/>
      </c>
      <c r="W40" s="3" t="str">
        <f>IF(Grades!W40="","",(VLOOKUP(Grades!W40,ALevels,2,FALSE)))</f>
        <v/>
      </c>
      <c r="X40" s="3" t="str">
        <f>IF(Grades!X40="","",(VLOOKUP(Grades!X40,ALevels,2,FALSE)))</f>
        <v/>
      </c>
      <c r="Y40" s="3" t="str">
        <f>IF(Grades!Y40="","",(VLOOKUP(Grades!Y40,ALevels,2,FALSE)))</f>
        <v/>
      </c>
      <c r="Z40" s="3" t="str">
        <f>IF(Grades!Z40="","",(VLOOKUP(Grades!Z40,ALevels,2,FALSE)))</f>
        <v/>
      </c>
      <c r="AA40" s="3" t="str">
        <f>IF(Grades!AA40="","",(VLOOKUP(Grades!AA40,ALevels,2,FALSE)))</f>
        <v/>
      </c>
      <c r="AB40" s="3" t="str">
        <f>IF(Grades!AB40="","",(VLOOKUP(Grades!AB40,ALevels,2,FALSE)))</f>
        <v/>
      </c>
      <c r="AC40" s="3" t="str">
        <f>IF(Grades!AC40="","",(VLOOKUP(Grades!AC40,ALevels,2,FALSE)))</f>
        <v/>
      </c>
      <c r="AD40" s="3" t="str">
        <f>IF(Grades!AD40="","",(VLOOKUP(Grades!AD40,ALevels,2,FALSE)))</f>
        <v/>
      </c>
      <c r="AE40" s="3" t="str">
        <f>IF(Grades!AE40="","",(VLOOKUP(Grades!AE40,ALevels,2,FALSE)))</f>
        <v/>
      </c>
      <c r="AF40" s="3" t="str">
        <f>IF(Grades!AF40="","",(VLOOKUP(Grades!AF40,ALevels,2,FALSE)))</f>
        <v/>
      </c>
      <c r="AG40" s="3" t="str">
        <f>IF(Grades!AG40="","",(VLOOKUP(Grades!AG40,ALevels,2,FALSE)))</f>
        <v/>
      </c>
      <c r="AH40" s="3" t="str">
        <f>IF(Grades!AH40="","",(VLOOKUP(Grades!AH40,ALevels,2,FALSE)))</f>
        <v/>
      </c>
      <c r="AI40" s="3" t="str">
        <f>IF(Grades!AI40="","",(VLOOKUP(Grades!AI40,ALevels,2,FALSE)))</f>
        <v/>
      </c>
      <c r="AJ40" s="3" t="str">
        <f>IF(Grades!AJ40="","",(VLOOKUP(Grades!AJ40,ALevels,2,FALSE)))</f>
        <v/>
      </c>
      <c r="AK40" s="3" t="str">
        <f>IF(Grades!AK40="","",(VLOOKUP(Grades!AK40,ALevels,2,FALSE)))</f>
        <v/>
      </c>
      <c r="AL40" s="3" t="str">
        <f>IF(Grades!AL40="","",(VLOOKUP(Grades!AL40,ALevels,2,FALSE)))</f>
        <v/>
      </c>
      <c r="AM40" s="3" t="str">
        <f>IF(Grades!AM40="","",(VLOOKUP(Grades!AM40,ALevels,2,FALSE)))</f>
        <v/>
      </c>
      <c r="AN40" s="3" t="str">
        <f>IF(Grades!AN40="","",(VLOOKUP(Grades!AN40,ALevels,2,FALSE)))</f>
        <v/>
      </c>
      <c r="AO40" s="3" t="str">
        <f>IF(Grades!AO40="","",(VLOOKUP(Grades!AO40,ALevels,2,FALSE)))</f>
        <v/>
      </c>
      <c r="AP40" s="3" t="str">
        <f>IF(Grades!AP40="","",(VLOOKUP(Grades!AP40,ALevels,2,FALSE)))</f>
        <v/>
      </c>
      <c r="AQ40" s="3" t="str">
        <f>IF(Grades!AQ40="","",(VLOOKUP(Grades!AQ40,ALevels,2,FALSE)))</f>
        <v/>
      </c>
      <c r="AR40" s="3" t="str">
        <f>IF(Grades!AR40="","",(VLOOKUP(Grades!AR40,ALevels,2,FALSE)))</f>
        <v/>
      </c>
      <c r="AS40" s="3" t="str">
        <f>IF(Grades!AS40="","",(VLOOKUP(Grades!AS40,ALevels,2,FALSE)))</f>
        <v/>
      </c>
      <c r="AT40" s="3" t="str">
        <f>IF(Grades!AT40="","",(VLOOKUP(Grades!AT40,ALevels,2,FALSE)))</f>
        <v/>
      </c>
      <c r="AU40" s="3" t="str">
        <f>IF(Grades!AU40="","",(VLOOKUP(Grades!AU40,ALevels,2,FALSE)))</f>
        <v/>
      </c>
      <c r="AV40" s="3" t="str">
        <f>IF(Grades!AV40="","",(VLOOKUP(Grades!AV40,ALevels,2,FALSE)))</f>
        <v/>
      </c>
      <c r="AW40" s="6" t="str">
        <f>IF(Grades!AW40="","",(VLOOKUP(Grades!AW40,ASLevels,2,FALSE)))</f>
        <v/>
      </c>
      <c r="AX40" s="6" t="str">
        <f>IF(Grades!AX40="","",(VLOOKUP(Grades!AX40,ASLevels,2,FALSE)))</f>
        <v/>
      </c>
      <c r="AY40" s="6" t="str">
        <f>IF(Grades!AY40="","",(VLOOKUP(Grades!AY40,ASLevels,2,FALSE)))</f>
        <v/>
      </c>
      <c r="AZ40" s="6" t="str">
        <f>IF(Grades!AZ40="","",(VLOOKUP(Grades!AZ40,ASLevels,2,FALSE)))</f>
        <v/>
      </c>
      <c r="BA40" s="6" t="str">
        <f>IF(Grades!BA40="","",(VLOOKUP(Grades!BA40,ASLevels,2,FALSE)))</f>
        <v/>
      </c>
      <c r="BB40" s="6" t="str">
        <f>IF(Grades!BB40="","",(VLOOKUP(Grades!BB40,ASLevels,2,FALSE)))</f>
        <v/>
      </c>
      <c r="BC40" s="6" t="str">
        <f>IF(Grades!BC40="","",(VLOOKUP(Grades!BC40,ASLevels,2,FALSE)))</f>
        <v/>
      </c>
      <c r="BD40" s="6" t="str">
        <f>IF(Grades!BD40="","",(VLOOKUP(Grades!BD40,ASLevels,2,FALSE)))</f>
        <v/>
      </c>
      <c r="BE40" s="6" t="str">
        <f>IF(Grades!BE40="","",(VLOOKUP(Grades!BE40,ASLevels,2,FALSE)))</f>
        <v/>
      </c>
      <c r="BF40" s="6" t="str">
        <f>IF(Grades!BF40="","",(VLOOKUP(Grades!BF40,ASLevels,2,FALSE)))</f>
        <v/>
      </c>
      <c r="BG40" s="6" t="str">
        <f>IF(Grades!BG40="","",(VLOOKUP(Grades!BG40,ASLevels,2,FALSE)))</f>
        <v/>
      </c>
      <c r="BH40" s="6" t="str">
        <f>IF(Grades!BH40="","",(VLOOKUP(Grades!BH40,ASLevels,2,FALSE)))</f>
        <v/>
      </c>
      <c r="BI40" s="6" t="str">
        <f>IF(Grades!BI40="","",(VLOOKUP(Grades!BI40,ASLevels,2,FALSE)))</f>
        <v/>
      </c>
      <c r="BJ40" s="6" t="str">
        <f>IF(Grades!BJ40="","",(VLOOKUP(Grades!BJ40,ASLevels,2,FALSE)))</f>
        <v/>
      </c>
      <c r="BK40" s="6" t="str">
        <f>IF(Grades!BK40="","",(VLOOKUP(Grades!BK40,ASLevels,2,FALSE)))</f>
        <v/>
      </c>
      <c r="BL40" s="6" t="str">
        <f>IF(Grades!BL40="","",(VLOOKUP(Grades!BL40,ASLevels,2,FALSE)))</f>
        <v/>
      </c>
      <c r="BM40" s="6" t="str">
        <f>IF(Grades!BM40="","",(VLOOKUP(Grades!BM40,ASLevels,2,FALSE)))</f>
        <v/>
      </c>
      <c r="BN40" s="6" t="str">
        <f>IF(Grades!BN40="","",(VLOOKUP(Grades!BN40,ASLevels,2,FALSE)))</f>
        <v/>
      </c>
      <c r="BO40" s="6" t="str">
        <f>IF(Grades!BO40="","",(VLOOKUP(Grades!BO40,ASLevels,2,FALSE)))</f>
        <v/>
      </c>
      <c r="BP40" s="6" t="str">
        <f>IF(Grades!BP40="","",(VLOOKUP(Grades!BP40,ASLevels,2,FALSE)))</f>
        <v/>
      </c>
      <c r="BQ40" s="6" t="str">
        <f>IF(Grades!BQ40="","",(VLOOKUP(Grades!BQ40,ASLevels,2,FALSE)))</f>
        <v/>
      </c>
      <c r="BR40" s="6" t="str">
        <f>IF(Grades!BR40="","",(VLOOKUP(Grades!BR40,ASLevels,2,FALSE)))</f>
        <v/>
      </c>
      <c r="BS40" s="6" t="str">
        <f>IF(Grades!BS40="","",(VLOOKUP(Grades!BS40,ASLevels,2,FALSE)))</f>
        <v/>
      </c>
      <c r="BT40" s="6" t="str">
        <f>IF(Grades!BT40="","",(VLOOKUP(Grades!BT40,ASLevels,2,FALSE)))</f>
        <v/>
      </c>
      <c r="BU40" s="6" t="str">
        <f>IF(Grades!BU40="","",(VLOOKUP(Grades!BU40,ASLevels,2,FALSE)))</f>
        <v/>
      </c>
      <c r="BV40" s="6" t="str">
        <f>IF(Grades!BV40="","",(VLOOKUP(Grades!BV40,ASLevels,2,FALSE)))</f>
        <v/>
      </c>
      <c r="BW40" s="6" t="str">
        <f>IF(Grades!BW40="","",(VLOOKUP(Grades!BW40,ASLevels,2,FALSE)))</f>
        <v/>
      </c>
      <c r="BX40" s="6" t="str">
        <f>IF(Grades!BX40="","",(VLOOKUP(Grades!BX40,ASLevels,2,FALSE)))</f>
        <v/>
      </c>
      <c r="BY40" s="6" t="str">
        <f>IF(Grades!BY40="","",(VLOOKUP(Grades!BY40,ASLevels,2,FALSE)))</f>
        <v/>
      </c>
      <c r="BZ40" s="6" t="str">
        <f>IF(Grades!BZ40="","",(VLOOKUP(Grades!BZ40,ASLevels,2,FALSE)))</f>
        <v/>
      </c>
      <c r="CA40" s="6" t="str">
        <f>IF(Grades!CA40="","",(VLOOKUP(Grades!CA40,ASLevels,2,FALSE)))</f>
        <v/>
      </c>
      <c r="CB40" s="6" t="str">
        <f>IF(Grades!CB40="","",(VLOOKUP(Grades!CB40,ASLevels,2,FALSE)))</f>
        <v/>
      </c>
      <c r="CC40" s="6" t="str">
        <f>IF(Grades!CC40="","",(VLOOKUP(Grades!CC40,ASLevels,2,FALSE)))</f>
        <v/>
      </c>
      <c r="CD40" s="6" t="str">
        <f>IF(Grades!CD40="","",(VLOOKUP(Grades!CD40,ASLevels,2,FALSE)))</f>
        <v/>
      </c>
      <c r="CE40" s="6" t="str">
        <f>IF(Grades!CE40="","",(VLOOKUP(Grades!CE40,ASLevels,2,FALSE)))</f>
        <v/>
      </c>
      <c r="CF40" s="6" t="str">
        <f>IF(Grades!CF40="","",(VLOOKUP(Grades!CF40,ASLevels,2,FALSE)))</f>
        <v/>
      </c>
      <c r="CG40" s="6" t="str">
        <f>IF(Grades!CG40="","",(VLOOKUP(Grades!CG40,ASLevels,2,FALSE)))</f>
        <v/>
      </c>
      <c r="CH40" s="6" t="str">
        <f>IF(Grades!CH40="","",(VLOOKUP(Grades!CH40,ASLevels,2,FALSE)))</f>
        <v/>
      </c>
      <c r="CI40" s="6" t="str">
        <f>IF(Grades!CI40="","",(VLOOKUP(Grades!CI40,ASLevels,2,FALSE)))</f>
        <v/>
      </c>
      <c r="CJ40" s="6" t="str">
        <f>IF(Grades!CJ40="","",(VLOOKUP(Grades!CJ40,ASLevels,2,FALSE)))</f>
        <v/>
      </c>
      <c r="CK40" s="6" t="str">
        <f>IF(Grades!CK40="","",(VLOOKUP(Grades!CK40,ASLevels,2,FALSE)))</f>
        <v/>
      </c>
      <c r="CL40" s="6" t="str">
        <f>IF(Grades!CL40="","",(VLOOKUP(Grades!CL40,ASLevels,2,FALSE)))</f>
        <v/>
      </c>
      <c r="CM40" s="6" t="str">
        <f>IF(Grades!CM40="","",(VLOOKUP(Grades!CM40,ASLevels,2,FALSE)))</f>
        <v/>
      </c>
      <c r="CN40" s="6" t="str">
        <f>IF(Grades!CN40="","",(VLOOKUP(Grades!CN40,ASLevels,2,FALSE)))</f>
        <v/>
      </c>
      <c r="CO40" s="39" t="str">
        <f>IF(Grades!CO40="","",(VLOOKUP(Grades!CO40,EP,2,FALSE)))</f>
        <v/>
      </c>
      <c r="CP40" s="9" t="str">
        <f>IF(Grades!CP40="","",(VLOOKUP(Grades!CP40,KeySkills,2,FALSE)))</f>
        <v/>
      </c>
      <c r="CQ40" s="9" t="str">
        <f>IF(Grades!CQ40="","",(VLOOKUP(Grades!CQ40,KeySkills,2,FALSE)))</f>
        <v/>
      </c>
      <c r="CR40" s="9" t="str">
        <f>IF(Grades!CR40="","",(VLOOKUP(Grades!CR40,KeySkills,2,FALSE)))</f>
        <v/>
      </c>
      <c r="CS40" s="13" t="str">
        <f>IF(Grades!CS40="","",(VLOOKUP(Grades!CS40,BTECOCRNatCert,2,FALSE)))</f>
        <v/>
      </c>
      <c r="CT40" s="13" t="str">
        <f>IF(Grades!CT40="","",(VLOOKUP(Grades!CT40,BTECOCRNatCert,2,FALSE)))</f>
        <v/>
      </c>
      <c r="CU40" s="13" t="str">
        <f>IF(Grades!CU40="","",(VLOOKUP(Grades!CU40,BTECOCRNatCert,2,FALSE)))</f>
        <v/>
      </c>
      <c r="CV40" s="13" t="str">
        <f>IF(Grades!CV40="","",(VLOOKUP(Grades!CV40,BTECOCRNatCert,2,FALSE)))</f>
        <v/>
      </c>
      <c r="CW40" s="13" t="str">
        <f>IF(Grades!CW40="","",(VLOOKUP(Grades!CW40,BTECOCRNatCert,2,FALSE)))</f>
        <v/>
      </c>
      <c r="CX40" s="13" t="str">
        <f>IF(Grades!CX40="","",(VLOOKUP(Grades!CX40,BTECOCRNatCert,2,FALSE)))</f>
        <v/>
      </c>
      <c r="CY40" s="13" t="str">
        <f>IF(Grades!CY40="","",(VLOOKUP(Grades!CY40,BTECOCRNatCert,2,FALSE)))</f>
        <v/>
      </c>
      <c r="CZ40" s="15" t="str">
        <f>IF(Grades!CZ40="","",(VLOOKUP(Grades!CZ40,BTECNatDip,2,FALSE)))</f>
        <v/>
      </c>
      <c r="DA40" s="15" t="str">
        <f>IF(Grades!DA40="","",(VLOOKUP(Grades!DA40,BTECNatDip,2,FALSE)))</f>
        <v/>
      </c>
      <c r="DB40" s="15" t="str">
        <f>IF(Grades!DB40="","",(VLOOKUP(Grades!DB40,BTECNatDip,2,FALSE)))</f>
        <v/>
      </c>
      <c r="DC40" s="21" t="str">
        <f>IF(Grades!DC40="","",(VLOOKUP(Grades!DC40,OCRNatDip,2,FALSE)))</f>
        <v/>
      </c>
      <c r="DD40" s="21" t="str">
        <f>IF(Grades!DD40="","",(VLOOKUP(Grades!DD40,OCRNatDip,2,FALSE)))</f>
        <v/>
      </c>
      <c r="DE40" s="21" t="str">
        <f>IF(Grades!DE40="","",(VLOOKUP(Grades!DE40,OCRNatDip,2,FALSE)))</f>
        <v/>
      </c>
      <c r="DF40" s="37" t="str">
        <f>IF(Grades!DF40="","",(VLOOKUP(Grades!DF40,BTECExtDip,2,FALSE)))</f>
        <v/>
      </c>
      <c r="DG40" s="37" t="str">
        <f>IF(Grades!DG40="","",(VLOOKUP(Grades!DG40,BTECExtDip,2,FALSE)))</f>
        <v/>
      </c>
      <c r="DH40" s="37" t="str">
        <f>IF(Grades!DH40="","",(VLOOKUP(Grades!DH40,BTECExtDip,2,FALSE)))</f>
        <v/>
      </c>
      <c r="DI40" s="21" t="str">
        <f>IF(Grades!DI40="","",(VLOOKUP(Grades!DI40,OCRExtDip,2,FALSE)))</f>
        <v/>
      </c>
      <c r="DJ40" s="21" t="str">
        <f>IF(Grades!DJ40="","",(VLOOKUP(Grades!DJ40,OCRExtDip,2,FALSE)))</f>
        <v/>
      </c>
      <c r="DK40" s="21" t="str">
        <f>IF(Grades!DK40="","",(VLOOKUP(Grades!DK40,OCRExtDip,2,FALSE)))</f>
        <v/>
      </c>
      <c r="DL40" s="17" t="str">
        <f>IF(Grades!DL40="","",(VLOOKUP(Grades!DL40,PL,2,FALSE)))</f>
        <v/>
      </c>
      <c r="DM40" s="38" t="str">
        <f>IF(Grades!DM40="","",(VLOOKUP(Grades!DM40,FSM,2,FALSE)))</f>
        <v/>
      </c>
      <c r="DN40" s="38" t="str">
        <f>IF(Grades!DN40="","",(VLOOKUP(Grades!DN40,FSM,2,FALSE)))</f>
        <v/>
      </c>
      <c r="DO40" s="9" t="str">
        <f>IF(Grades!DO40="","",(VLOOKUP(Grades!DO40,AEA,2,FALSE)))</f>
        <v/>
      </c>
      <c r="DP40" s="9" t="str">
        <f>IF(Grades!DP40="","",(VLOOKUP(Grades!DP40,AEA,2,FALSE)))</f>
        <v/>
      </c>
      <c r="DQ40" s="9" t="str">
        <f>IF(Grades!DQ40="","",(VLOOKUP(Grades!DQ40,AEA,2,FALSE)))</f>
        <v/>
      </c>
      <c r="DR40" s="62" t="str">
        <f>IF(Grades!DR40="","",(VLOOKUP(Grades!DR40,AllDip?,2,FALSE)))</f>
        <v/>
      </c>
      <c r="DT40" s="1">
        <f t="shared" si="14"/>
        <v>0</v>
      </c>
      <c r="DU40" s="1">
        <f t="shared" si="23"/>
        <v>0</v>
      </c>
      <c r="DV40" s="1">
        <f t="shared" si="24"/>
        <v>0</v>
      </c>
      <c r="DW40" s="1">
        <f t="shared" si="25"/>
        <v>0</v>
      </c>
      <c r="DX40" s="1">
        <f t="shared" si="26"/>
        <v>0</v>
      </c>
      <c r="DY40" s="172">
        <f t="shared" si="4"/>
        <v>0</v>
      </c>
      <c r="DZ40" s="1">
        <f t="shared" si="27"/>
        <v>0</v>
      </c>
      <c r="EA40" s="1">
        <f t="shared" si="28"/>
        <v>0</v>
      </c>
      <c r="EB40" s="1">
        <f t="shared" si="29"/>
        <v>0</v>
      </c>
      <c r="EC40" s="1">
        <f t="shared" si="30"/>
        <v>0</v>
      </c>
      <c r="ED40" s="1">
        <f t="shared" si="31"/>
        <v>0</v>
      </c>
      <c r="EE40" s="1">
        <f t="shared" si="32"/>
        <v>0</v>
      </c>
      <c r="EF40" s="1">
        <f t="shared" si="33"/>
        <v>0</v>
      </c>
      <c r="EG40" s="1">
        <f t="shared" si="34"/>
        <v>0</v>
      </c>
      <c r="EH40" s="1">
        <f t="shared" si="15"/>
        <v>0</v>
      </c>
      <c r="EI40" s="1">
        <f t="shared" si="16"/>
        <v>0</v>
      </c>
      <c r="EJ40" s="1">
        <f t="shared" si="17"/>
        <v>0</v>
      </c>
      <c r="EK40" s="1">
        <f t="shared" si="22"/>
        <v>0</v>
      </c>
      <c r="EL40" s="1">
        <f t="shared" si="18"/>
        <v>0</v>
      </c>
      <c r="EM40" s="1" t="e">
        <f t="shared" si="19"/>
        <v>#DIV/0!</v>
      </c>
      <c r="EN40" s="1" t="e">
        <f t="shared" si="20"/>
        <v>#DIV/0!</v>
      </c>
      <c r="EO40" s="1" t="e">
        <f t="shared" si="21"/>
        <v>#DIV/0!</v>
      </c>
    </row>
    <row r="41" spans="1:145" ht="11.25" x14ac:dyDescent="0.2">
      <c r="A41" s="92"/>
      <c r="B41" s="92"/>
      <c r="C41" s="92"/>
      <c r="D41" s="92"/>
      <c r="E41" s="3" t="str">
        <f>IF(Grades!E41="","",(VLOOKUP(Grades!E41,ALevels,2,FALSE)))</f>
        <v/>
      </c>
      <c r="F41" s="3" t="str">
        <f>IF(Grades!F41="","",(VLOOKUP(Grades!F41,ALevels,2,FALSE)))</f>
        <v/>
      </c>
      <c r="G41" s="3" t="str">
        <f>IF(Grades!G41="","",(VLOOKUP(Grades!G41,ALevels,2,FALSE)))</f>
        <v/>
      </c>
      <c r="H41" s="3" t="str">
        <f>IF(Grades!H41="","",(VLOOKUP(Grades!H41,ALevels,2,FALSE)))</f>
        <v/>
      </c>
      <c r="I41" s="3" t="str">
        <f>IF(Grades!I41="","",(VLOOKUP(Grades!I41,ALevels,2,FALSE)))</f>
        <v/>
      </c>
      <c r="J41" s="3" t="str">
        <f>IF(Grades!J41="","",(VLOOKUP(Grades!J41,ALevels,2,FALSE)))</f>
        <v/>
      </c>
      <c r="K41" s="3" t="str">
        <f>IF(Grades!K41="","",(VLOOKUP(Grades!K41,ALevels,2,FALSE)))</f>
        <v/>
      </c>
      <c r="L41" s="3" t="str">
        <f>IF(Grades!L41="","",(VLOOKUP(Grades!L41,ALevels,2,FALSE)))</f>
        <v/>
      </c>
      <c r="M41" s="3" t="str">
        <f>IF(Grades!M41="","",(VLOOKUP(Grades!M41,ALevels,2,FALSE)))</f>
        <v/>
      </c>
      <c r="N41" s="3" t="str">
        <f>IF(Grades!N41="","",(VLOOKUP(Grades!N41,ALevels,2,FALSE)))</f>
        <v/>
      </c>
      <c r="O41" s="3" t="str">
        <f>IF(Grades!O41="","",(VLOOKUP(Grades!O41,ALevels,2,FALSE)))</f>
        <v/>
      </c>
      <c r="P41" s="3" t="str">
        <f>IF(Grades!P41="","",(VLOOKUP(Grades!P41,ALevels,2,FALSE)))</f>
        <v/>
      </c>
      <c r="Q41" s="3" t="str">
        <f>IF(Grades!Q41="","",(VLOOKUP(Grades!Q41,ALevels,2,FALSE)))</f>
        <v/>
      </c>
      <c r="R41" s="3" t="str">
        <f>IF(Grades!R41="","",(VLOOKUP(Grades!R41,ALevels,2,FALSE)))</f>
        <v/>
      </c>
      <c r="S41" s="3" t="str">
        <f>IF(Grades!S41="","",(VLOOKUP(Grades!S41,ALevels,2,FALSE)))</f>
        <v/>
      </c>
      <c r="T41" s="3" t="str">
        <f>IF(Grades!T41="","",(VLOOKUP(Grades!T41,ALevels,2,FALSE)))</f>
        <v/>
      </c>
      <c r="U41" s="3" t="str">
        <f>IF(Grades!U41="","",(VLOOKUP(Grades!U41,ALevels,2,FALSE)))</f>
        <v/>
      </c>
      <c r="V41" s="3" t="str">
        <f>IF(Grades!V41="","",(VLOOKUP(Grades!V41,ALevels,2,FALSE)))</f>
        <v/>
      </c>
      <c r="W41" s="3" t="str">
        <f>IF(Grades!W41="","",(VLOOKUP(Grades!W41,ALevels,2,FALSE)))</f>
        <v/>
      </c>
      <c r="X41" s="3" t="str">
        <f>IF(Grades!X41="","",(VLOOKUP(Grades!X41,ALevels,2,FALSE)))</f>
        <v/>
      </c>
      <c r="Y41" s="3" t="str">
        <f>IF(Grades!Y41="","",(VLOOKUP(Grades!Y41,ALevels,2,FALSE)))</f>
        <v/>
      </c>
      <c r="Z41" s="3" t="str">
        <f>IF(Grades!Z41="","",(VLOOKUP(Grades!Z41,ALevels,2,FALSE)))</f>
        <v/>
      </c>
      <c r="AA41" s="3" t="str">
        <f>IF(Grades!AA41="","",(VLOOKUP(Grades!AA41,ALevels,2,FALSE)))</f>
        <v/>
      </c>
      <c r="AB41" s="3" t="str">
        <f>IF(Grades!AB41="","",(VLOOKUP(Grades!AB41,ALevels,2,FALSE)))</f>
        <v/>
      </c>
      <c r="AC41" s="3" t="str">
        <f>IF(Grades!AC41="","",(VLOOKUP(Grades!AC41,ALevels,2,FALSE)))</f>
        <v/>
      </c>
      <c r="AD41" s="3" t="str">
        <f>IF(Grades!AD41="","",(VLOOKUP(Grades!AD41,ALevels,2,FALSE)))</f>
        <v/>
      </c>
      <c r="AE41" s="3" t="str">
        <f>IF(Grades!AE41="","",(VLOOKUP(Grades!AE41,ALevels,2,FALSE)))</f>
        <v/>
      </c>
      <c r="AF41" s="3" t="str">
        <f>IF(Grades!AF41="","",(VLOOKUP(Grades!AF41,ALevels,2,FALSE)))</f>
        <v/>
      </c>
      <c r="AG41" s="3" t="str">
        <f>IF(Grades!AG41="","",(VLOOKUP(Grades!AG41,ALevels,2,FALSE)))</f>
        <v/>
      </c>
      <c r="AH41" s="3" t="str">
        <f>IF(Grades!AH41="","",(VLOOKUP(Grades!AH41,ALevels,2,FALSE)))</f>
        <v/>
      </c>
      <c r="AI41" s="3" t="str">
        <f>IF(Grades!AI41="","",(VLOOKUP(Grades!AI41,ALevels,2,FALSE)))</f>
        <v/>
      </c>
      <c r="AJ41" s="3" t="str">
        <f>IF(Grades!AJ41="","",(VLOOKUP(Grades!AJ41,ALevels,2,FALSE)))</f>
        <v/>
      </c>
      <c r="AK41" s="3" t="str">
        <f>IF(Grades!AK41="","",(VLOOKUP(Grades!AK41,ALevels,2,FALSE)))</f>
        <v/>
      </c>
      <c r="AL41" s="3" t="str">
        <f>IF(Grades!AL41="","",(VLOOKUP(Grades!AL41,ALevels,2,FALSE)))</f>
        <v/>
      </c>
      <c r="AM41" s="3" t="str">
        <f>IF(Grades!AM41="","",(VLOOKUP(Grades!AM41,ALevels,2,FALSE)))</f>
        <v/>
      </c>
      <c r="AN41" s="3" t="str">
        <f>IF(Grades!AN41="","",(VLOOKUP(Grades!AN41,ALevels,2,FALSE)))</f>
        <v/>
      </c>
      <c r="AO41" s="3" t="str">
        <f>IF(Grades!AO41="","",(VLOOKUP(Grades!AO41,ALevels,2,FALSE)))</f>
        <v/>
      </c>
      <c r="AP41" s="3" t="str">
        <f>IF(Grades!AP41="","",(VLOOKUP(Grades!AP41,ALevels,2,FALSE)))</f>
        <v/>
      </c>
      <c r="AQ41" s="3" t="str">
        <f>IF(Grades!AQ41="","",(VLOOKUP(Grades!AQ41,ALevels,2,FALSE)))</f>
        <v/>
      </c>
      <c r="AR41" s="3" t="str">
        <f>IF(Grades!AR41="","",(VLOOKUP(Grades!AR41,ALevels,2,FALSE)))</f>
        <v/>
      </c>
      <c r="AS41" s="3" t="str">
        <f>IF(Grades!AS41="","",(VLOOKUP(Grades!AS41,ALevels,2,FALSE)))</f>
        <v/>
      </c>
      <c r="AT41" s="3" t="str">
        <f>IF(Grades!AT41="","",(VLOOKUP(Grades!AT41,ALevels,2,FALSE)))</f>
        <v/>
      </c>
      <c r="AU41" s="3" t="str">
        <f>IF(Grades!AU41="","",(VLOOKUP(Grades!AU41,ALevels,2,FALSE)))</f>
        <v/>
      </c>
      <c r="AV41" s="3" t="str">
        <f>IF(Grades!AV41="","",(VLOOKUP(Grades!AV41,ALevels,2,FALSE)))</f>
        <v/>
      </c>
      <c r="AW41" s="6" t="str">
        <f>IF(Grades!AW41="","",(VLOOKUP(Grades!AW41,ASLevels,2,FALSE)))</f>
        <v/>
      </c>
      <c r="AX41" s="6" t="str">
        <f>IF(Grades!AX41="","",(VLOOKUP(Grades!AX41,ASLevels,2,FALSE)))</f>
        <v/>
      </c>
      <c r="AY41" s="6" t="str">
        <f>IF(Grades!AY41="","",(VLOOKUP(Grades!AY41,ASLevels,2,FALSE)))</f>
        <v/>
      </c>
      <c r="AZ41" s="6" t="str">
        <f>IF(Grades!AZ41="","",(VLOOKUP(Grades!AZ41,ASLevels,2,FALSE)))</f>
        <v/>
      </c>
      <c r="BA41" s="6" t="str">
        <f>IF(Grades!BA41="","",(VLOOKUP(Grades!BA41,ASLevels,2,FALSE)))</f>
        <v/>
      </c>
      <c r="BB41" s="6" t="str">
        <f>IF(Grades!BB41="","",(VLOOKUP(Grades!BB41,ASLevels,2,FALSE)))</f>
        <v/>
      </c>
      <c r="BC41" s="6" t="str">
        <f>IF(Grades!BC41="","",(VLOOKUP(Grades!BC41,ASLevels,2,FALSE)))</f>
        <v/>
      </c>
      <c r="BD41" s="6" t="str">
        <f>IF(Grades!BD41="","",(VLOOKUP(Grades!BD41,ASLevels,2,FALSE)))</f>
        <v/>
      </c>
      <c r="BE41" s="6" t="str">
        <f>IF(Grades!BE41="","",(VLOOKUP(Grades!BE41,ASLevels,2,FALSE)))</f>
        <v/>
      </c>
      <c r="BF41" s="6" t="str">
        <f>IF(Grades!BF41="","",(VLOOKUP(Grades!BF41,ASLevels,2,FALSE)))</f>
        <v/>
      </c>
      <c r="BG41" s="6" t="str">
        <f>IF(Grades!BG41="","",(VLOOKUP(Grades!BG41,ASLevels,2,FALSE)))</f>
        <v/>
      </c>
      <c r="BH41" s="6" t="str">
        <f>IF(Grades!BH41="","",(VLOOKUP(Grades!BH41,ASLevels,2,FALSE)))</f>
        <v/>
      </c>
      <c r="BI41" s="6" t="str">
        <f>IF(Grades!BI41="","",(VLOOKUP(Grades!BI41,ASLevels,2,FALSE)))</f>
        <v/>
      </c>
      <c r="BJ41" s="6" t="str">
        <f>IF(Grades!BJ41="","",(VLOOKUP(Grades!BJ41,ASLevels,2,FALSE)))</f>
        <v/>
      </c>
      <c r="BK41" s="6" t="str">
        <f>IF(Grades!BK41="","",(VLOOKUP(Grades!BK41,ASLevels,2,FALSE)))</f>
        <v/>
      </c>
      <c r="BL41" s="6" t="str">
        <f>IF(Grades!BL41="","",(VLOOKUP(Grades!BL41,ASLevels,2,FALSE)))</f>
        <v/>
      </c>
      <c r="BM41" s="6" t="str">
        <f>IF(Grades!BM41="","",(VLOOKUP(Grades!BM41,ASLevels,2,FALSE)))</f>
        <v/>
      </c>
      <c r="BN41" s="6" t="str">
        <f>IF(Grades!BN41="","",(VLOOKUP(Grades!BN41,ASLevels,2,FALSE)))</f>
        <v/>
      </c>
      <c r="BO41" s="6" t="str">
        <f>IF(Grades!BO41="","",(VLOOKUP(Grades!BO41,ASLevels,2,FALSE)))</f>
        <v/>
      </c>
      <c r="BP41" s="6" t="str">
        <f>IF(Grades!BP41="","",(VLOOKUP(Grades!BP41,ASLevels,2,FALSE)))</f>
        <v/>
      </c>
      <c r="BQ41" s="6" t="str">
        <f>IF(Grades!BQ41="","",(VLOOKUP(Grades!BQ41,ASLevels,2,FALSE)))</f>
        <v/>
      </c>
      <c r="BR41" s="6" t="str">
        <f>IF(Grades!BR41="","",(VLOOKUP(Grades!BR41,ASLevels,2,FALSE)))</f>
        <v/>
      </c>
      <c r="BS41" s="6" t="str">
        <f>IF(Grades!BS41="","",(VLOOKUP(Grades!BS41,ASLevels,2,FALSE)))</f>
        <v/>
      </c>
      <c r="BT41" s="6" t="str">
        <f>IF(Grades!BT41="","",(VLOOKUP(Grades!BT41,ASLevels,2,FALSE)))</f>
        <v/>
      </c>
      <c r="BU41" s="6" t="str">
        <f>IF(Grades!BU41="","",(VLOOKUP(Grades!BU41,ASLevels,2,FALSE)))</f>
        <v/>
      </c>
      <c r="BV41" s="6" t="str">
        <f>IF(Grades!BV41="","",(VLOOKUP(Grades!BV41,ASLevels,2,FALSE)))</f>
        <v/>
      </c>
      <c r="BW41" s="6" t="str">
        <f>IF(Grades!BW41="","",(VLOOKUP(Grades!BW41,ASLevels,2,FALSE)))</f>
        <v/>
      </c>
      <c r="BX41" s="6" t="str">
        <f>IF(Grades!BX41="","",(VLOOKUP(Grades!BX41,ASLevels,2,FALSE)))</f>
        <v/>
      </c>
      <c r="BY41" s="6" t="str">
        <f>IF(Grades!BY41="","",(VLOOKUP(Grades!BY41,ASLevels,2,FALSE)))</f>
        <v/>
      </c>
      <c r="BZ41" s="6" t="str">
        <f>IF(Grades!BZ41="","",(VLOOKUP(Grades!BZ41,ASLevels,2,FALSE)))</f>
        <v/>
      </c>
      <c r="CA41" s="6" t="str">
        <f>IF(Grades!CA41="","",(VLOOKUP(Grades!CA41,ASLevels,2,FALSE)))</f>
        <v/>
      </c>
      <c r="CB41" s="6" t="str">
        <f>IF(Grades!CB41="","",(VLOOKUP(Grades!CB41,ASLevels,2,FALSE)))</f>
        <v/>
      </c>
      <c r="CC41" s="6" t="str">
        <f>IF(Grades!CC41="","",(VLOOKUP(Grades!CC41,ASLevels,2,FALSE)))</f>
        <v/>
      </c>
      <c r="CD41" s="6" t="str">
        <f>IF(Grades!CD41="","",(VLOOKUP(Grades!CD41,ASLevels,2,FALSE)))</f>
        <v/>
      </c>
      <c r="CE41" s="6" t="str">
        <f>IF(Grades!CE41="","",(VLOOKUP(Grades!CE41,ASLevels,2,FALSE)))</f>
        <v/>
      </c>
      <c r="CF41" s="6" t="str">
        <f>IF(Grades!CF41="","",(VLOOKUP(Grades!CF41,ASLevels,2,FALSE)))</f>
        <v/>
      </c>
      <c r="CG41" s="6" t="str">
        <f>IF(Grades!CG41="","",(VLOOKUP(Grades!CG41,ASLevels,2,FALSE)))</f>
        <v/>
      </c>
      <c r="CH41" s="6" t="str">
        <f>IF(Grades!CH41="","",(VLOOKUP(Grades!CH41,ASLevels,2,FALSE)))</f>
        <v/>
      </c>
      <c r="CI41" s="6" t="str">
        <f>IF(Grades!CI41="","",(VLOOKUP(Grades!CI41,ASLevels,2,FALSE)))</f>
        <v/>
      </c>
      <c r="CJ41" s="6" t="str">
        <f>IF(Grades!CJ41="","",(VLOOKUP(Grades!CJ41,ASLevels,2,FALSE)))</f>
        <v/>
      </c>
      <c r="CK41" s="6" t="str">
        <f>IF(Grades!CK41="","",(VLOOKUP(Grades!CK41,ASLevels,2,FALSE)))</f>
        <v/>
      </c>
      <c r="CL41" s="6" t="str">
        <f>IF(Grades!CL41="","",(VLOOKUP(Grades!CL41,ASLevels,2,FALSE)))</f>
        <v/>
      </c>
      <c r="CM41" s="6" t="str">
        <f>IF(Grades!CM41="","",(VLOOKUP(Grades!CM41,ASLevels,2,FALSE)))</f>
        <v/>
      </c>
      <c r="CN41" s="6" t="str">
        <f>IF(Grades!CN41="","",(VLOOKUP(Grades!CN41,ASLevels,2,FALSE)))</f>
        <v/>
      </c>
      <c r="CO41" s="39" t="str">
        <f>IF(Grades!CO41="","",(VLOOKUP(Grades!CO41,EP,2,FALSE)))</f>
        <v/>
      </c>
      <c r="CP41" s="9" t="str">
        <f>IF(Grades!CP41="","",(VLOOKUP(Grades!CP41,KeySkills,2,FALSE)))</f>
        <v/>
      </c>
      <c r="CQ41" s="9" t="str">
        <f>IF(Grades!CQ41="","",(VLOOKUP(Grades!CQ41,KeySkills,2,FALSE)))</f>
        <v/>
      </c>
      <c r="CR41" s="9" t="str">
        <f>IF(Grades!CR41="","",(VLOOKUP(Grades!CR41,KeySkills,2,FALSE)))</f>
        <v/>
      </c>
      <c r="CS41" s="13" t="str">
        <f>IF(Grades!CS41="","",(VLOOKUP(Grades!CS41,BTECOCRNatCert,2,FALSE)))</f>
        <v/>
      </c>
      <c r="CT41" s="13" t="str">
        <f>IF(Grades!CT41="","",(VLOOKUP(Grades!CT41,BTECOCRNatCert,2,FALSE)))</f>
        <v/>
      </c>
      <c r="CU41" s="13" t="str">
        <f>IF(Grades!CU41="","",(VLOOKUP(Grades!CU41,BTECOCRNatCert,2,FALSE)))</f>
        <v/>
      </c>
      <c r="CV41" s="13" t="str">
        <f>IF(Grades!CV41="","",(VLOOKUP(Grades!CV41,BTECOCRNatCert,2,FALSE)))</f>
        <v/>
      </c>
      <c r="CW41" s="13" t="str">
        <f>IF(Grades!CW41="","",(VLOOKUP(Grades!CW41,BTECOCRNatCert,2,FALSE)))</f>
        <v/>
      </c>
      <c r="CX41" s="13" t="str">
        <f>IF(Grades!CX41="","",(VLOOKUP(Grades!CX41,BTECOCRNatCert,2,FALSE)))</f>
        <v/>
      </c>
      <c r="CY41" s="13" t="str">
        <f>IF(Grades!CY41="","",(VLOOKUP(Grades!CY41,BTECOCRNatCert,2,FALSE)))</f>
        <v/>
      </c>
      <c r="CZ41" s="15" t="str">
        <f>IF(Grades!CZ41="","",(VLOOKUP(Grades!CZ41,BTECNatDip,2,FALSE)))</f>
        <v/>
      </c>
      <c r="DA41" s="15" t="str">
        <f>IF(Grades!DA41="","",(VLOOKUP(Grades!DA41,BTECNatDip,2,FALSE)))</f>
        <v/>
      </c>
      <c r="DB41" s="15" t="str">
        <f>IF(Grades!DB41="","",(VLOOKUP(Grades!DB41,BTECNatDip,2,FALSE)))</f>
        <v/>
      </c>
      <c r="DC41" s="21" t="str">
        <f>IF(Grades!DC41="","",(VLOOKUP(Grades!DC41,OCRNatDip,2,FALSE)))</f>
        <v/>
      </c>
      <c r="DD41" s="21" t="str">
        <f>IF(Grades!DD41="","",(VLOOKUP(Grades!DD41,OCRNatDip,2,FALSE)))</f>
        <v/>
      </c>
      <c r="DE41" s="21" t="str">
        <f>IF(Grades!DE41="","",(VLOOKUP(Grades!DE41,OCRNatDip,2,FALSE)))</f>
        <v/>
      </c>
      <c r="DF41" s="37" t="str">
        <f>IF(Grades!DF41="","",(VLOOKUP(Grades!DF41,BTECExtDip,2,FALSE)))</f>
        <v/>
      </c>
      <c r="DG41" s="37" t="str">
        <f>IF(Grades!DG41="","",(VLOOKUP(Grades!DG41,BTECExtDip,2,FALSE)))</f>
        <v/>
      </c>
      <c r="DH41" s="37" t="str">
        <f>IF(Grades!DH41="","",(VLOOKUP(Grades!DH41,BTECExtDip,2,FALSE)))</f>
        <v/>
      </c>
      <c r="DI41" s="21" t="str">
        <f>IF(Grades!DI41="","",(VLOOKUP(Grades!DI41,OCRExtDip,2,FALSE)))</f>
        <v/>
      </c>
      <c r="DJ41" s="21" t="str">
        <f>IF(Grades!DJ41="","",(VLOOKUP(Grades!DJ41,OCRExtDip,2,FALSE)))</f>
        <v/>
      </c>
      <c r="DK41" s="21" t="str">
        <f>IF(Grades!DK41="","",(VLOOKUP(Grades!DK41,OCRExtDip,2,FALSE)))</f>
        <v/>
      </c>
      <c r="DL41" s="17" t="str">
        <f>IF(Grades!DL41="","",(VLOOKUP(Grades!DL41,PL,2,FALSE)))</f>
        <v/>
      </c>
      <c r="DM41" s="38" t="str">
        <f>IF(Grades!DM41="","",(VLOOKUP(Grades!DM41,FSM,2,FALSE)))</f>
        <v/>
      </c>
      <c r="DN41" s="38" t="str">
        <f>IF(Grades!DN41="","",(VLOOKUP(Grades!DN41,FSM,2,FALSE)))</f>
        <v/>
      </c>
      <c r="DO41" s="9" t="str">
        <f>IF(Grades!DO41="","",(VLOOKUP(Grades!DO41,AEA,2,FALSE)))</f>
        <v/>
      </c>
      <c r="DP41" s="9" t="str">
        <f>IF(Grades!DP41="","",(VLOOKUP(Grades!DP41,AEA,2,FALSE)))</f>
        <v/>
      </c>
      <c r="DQ41" s="9" t="str">
        <f>IF(Grades!DQ41="","",(VLOOKUP(Grades!DQ41,AEA,2,FALSE)))</f>
        <v/>
      </c>
      <c r="DR41" s="62" t="str">
        <f>IF(Grades!DR41="","",(VLOOKUP(Grades!DR41,AllDip?,2,FALSE)))</f>
        <v/>
      </c>
      <c r="DT41" s="1">
        <f t="shared" si="14"/>
        <v>0</v>
      </c>
      <c r="DU41" s="1">
        <f t="shared" si="23"/>
        <v>0</v>
      </c>
      <c r="DV41" s="1">
        <f t="shared" si="24"/>
        <v>0</v>
      </c>
      <c r="DW41" s="1">
        <f t="shared" si="25"/>
        <v>0</v>
      </c>
      <c r="DX41" s="1">
        <f t="shared" si="26"/>
        <v>0</v>
      </c>
      <c r="DY41" s="172">
        <f t="shared" si="4"/>
        <v>0</v>
      </c>
      <c r="DZ41" s="1">
        <f t="shared" si="27"/>
        <v>0</v>
      </c>
      <c r="EA41" s="1">
        <f t="shared" si="28"/>
        <v>0</v>
      </c>
      <c r="EB41" s="1">
        <f t="shared" si="29"/>
        <v>0</v>
      </c>
      <c r="EC41" s="1">
        <f t="shared" si="30"/>
        <v>0</v>
      </c>
      <c r="ED41" s="1">
        <f t="shared" si="31"/>
        <v>0</v>
      </c>
      <c r="EE41" s="1">
        <f t="shared" si="32"/>
        <v>0</v>
      </c>
      <c r="EF41" s="1">
        <f t="shared" si="33"/>
        <v>0</v>
      </c>
      <c r="EG41" s="1">
        <f t="shared" si="34"/>
        <v>0</v>
      </c>
      <c r="EH41" s="1">
        <f t="shared" si="15"/>
        <v>0</v>
      </c>
      <c r="EI41" s="1">
        <f t="shared" si="16"/>
        <v>0</v>
      </c>
      <c r="EJ41" s="1">
        <f t="shared" si="17"/>
        <v>0</v>
      </c>
      <c r="EK41" s="1">
        <f t="shared" si="22"/>
        <v>0</v>
      </c>
      <c r="EL41" s="1">
        <f t="shared" si="18"/>
        <v>0</v>
      </c>
      <c r="EM41" s="1" t="e">
        <f t="shared" si="19"/>
        <v>#DIV/0!</v>
      </c>
      <c r="EN41" s="1" t="e">
        <f t="shared" si="20"/>
        <v>#DIV/0!</v>
      </c>
      <c r="EO41" s="1" t="e">
        <f t="shared" si="21"/>
        <v>#DIV/0!</v>
      </c>
    </row>
    <row r="42" spans="1:145" ht="11.25" x14ac:dyDescent="0.2">
      <c r="A42" s="92"/>
      <c r="B42" s="92"/>
      <c r="C42" s="92"/>
      <c r="D42" s="92"/>
      <c r="E42" s="3" t="str">
        <f>IF(Grades!E42="","",(VLOOKUP(Grades!E42,ALevels,2,FALSE)))</f>
        <v/>
      </c>
      <c r="F42" s="3" t="str">
        <f>IF(Grades!F42="","",(VLOOKUP(Grades!F42,ALevels,2,FALSE)))</f>
        <v/>
      </c>
      <c r="G42" s="3" t="str">
        <f>IF(Grades!G42="","",(VLOOKUP(Grades!G42,ALevels,2,FALSE)))</f>
        <v/>
      </c>
      <c r="H42" s="3" t="str">
        <f>IF(Grades!H42="","",(VLOOKUP(Grades!H42,ALevels,2,FALSE)))</f>
        <v/>
      </c>
      <c r="I42" s="3" t="str">
        <f>IF(Grades!I42="","",(VLOOKUP(Grades!I42,ALevels,2,FALSE)))</f>
        <v/>
      </c>
      <c r="J42" s="3" t="str">
        <f>IF(Grades!J42="","",(VLOOKUP(Grades!J42,ALevels,2,FALSE)))</f>
        <v/>
      </c>
      <c r="K42" s="3" t="str">
        <f>IF(Grades!K42="","",(VLOOKUP(Grades!K42,ALevels,2,FALSE)))</f>
        <v/>
      </c>
      <c r="L42" s="3" t="str">
        <f>IF(Grades!L42="","",(VLOOKUP(Grades!L42,ALevels,2,FALSE)))</f>
        <v/>
      </c>
      <c r="M42" s="3" t="str">
        <f>IF(Grades!M42="","",(VLOOKUP(Grades!M42,ALevels,2,FALSE)))</f>
        <v/>
      </c>
      <c r="N42" s="3" t="str">
        <f>IF(Grades!N42="","",(VLOOKUP(Grades!N42,ALevels,2,FALSE)))</f>
        <v/>
      </c>
      <c r="O42" s="3" t="str">
        <f>IF(Grades!O42="","",(VLOOKUP(Grades!O42,ALevels,2,FALSE)))</f>
        <v/>
      </c>
      <c r="P42" s="3" t="str">
        <f>IF(Grades!P42="","",(VLOOKUP(Grades!P42,ALevels,2,FALSE)))</f>
        <v/>
      </c>
      <c r="Q42" s="3" t="str">
        <f>IF(Grades!Q42="","",(VLOOKUP(Grades!Q42,ALevels,2,FALSE)))</f>
        <v/>
      </c>
      <c r="R42" s="3" t="str">
        <f>IF(Grades!R42="","",(VLOOKUP(Grades!R42,ALevels,2,FALSE)))</f>
        <v/>
      </c>
      <c r="S42" s="3" t="str">
        <f>IF(Grades!S42="","",(VLOOKUP(Grades!S42,ALevels,2,FALSE)))</f>
        <v/>
      </c>
      <c r="T42" s="3" t="str">
        <f>IF(Grades!T42="","",(VLOOKUP(Grades!T42,ALevels,2,FALSE)))</f>
        <v/>
      </c>
      <c r="U42" s="3" t="str">
        <f>IF(Grades!U42="","",(VLOOKUP(Grades!U42,ALevels,2,FALSE)))</f>
        <v/>
      </c>
      <c r="V42" s="3" t="str">
        <f>IF(Grades!V42="","",(VLOOKUP(Grades!V42,ALevels,2,FALSE)))</f>
        <v/>
      </c>
      <c r="W42" s="3" t="str">
        <f>IF(Grades!W42="","",(VLOOKUP(Grades!W42,ALevels,2,FALSE)))</f>
        <v/>
      </c>
      <c r="X42" s="3" t="str">
        <f>IF(Grades!X42="","",(VLOOKUP(Grades!X42,ALevels,2,FALSE)))</f>
        <v/>
      </c>
      <c r="Y42" s="3" t="str">
        <f>IF(Grades!Y42="","",(VLOOKUP(Grades!Y42,ALevels,2,FALSE)))</f>
        <v/>
      </c>
      <c r="Z42" s="3" t="str">
        <f>IF(Grades!Z42="","",(VLOOKUP(Grades!Z42,ALevels,2,FALSE)))</f>
        <v/>
      </c>
      <c r="AA42" s="3" t="str">
        <f>IF(Grades!AA42="","",(VLOOKUP(Grades!AA42,ALevels,2,FALSE)))</f>
        <v/>
      </c>
      <c r="AB42" s="3" t="str">
        <f>IF(Grades!AB42="","",(VLOOKUP(Grades!AB42,ALevels,2,FALSE)))</f>
        <v/>
      </c>
      <c r="AC42" s="3" t="str">
        <f>IF(Grades!AC42="","",(VLOOKUP(Grades!AC42,ALevels,2,FALSE)))</f>
        <v/>
      </c>
      <c r="AD42" s="3" t="str">
        <f>IF(Grades!AD42="","",(VLOOKUP(Grades!AD42,ALevels,2,FALSE)))</f>
        <v/>
      </c>
      <c r="AE42" s="3" t="str">
        <f>IF(Grades!AE42="","",(VLOOKUP(Grades!AE42,ALevels,2,FALSE)))</f>
        <v/>
      </c>
      <c r="AF42" s="3" t="str">
        <f>IF(Grades!AF42="","",(VLOOKUP(Grades!AF42,ALevels,2,FALSE)))</f>
        <v/>
      </c>
      <c r="AG42" s="3" t="str">
        <f>IF(Grades!AG42="","",(VLOOKUP(Grades!AG42,ALevels,2,FALSE)))</f>
        <v/>
      </c>
      <c r="AH42" s="3" t="str">
        <f>IF(Grades!AH42="","",(VLOOKUP(Grades!AH42,ALevels,2,FALSE)))</f>
        <v/>
      </c>
      <c r="AI42" s="3" t="str">
        <f>IF(Grades!AI42="","",(VLOOKUP(Grades!AI42,ALevels,2,FALSE)))</f>
        <v/>
      </c>
      <c r="AJ42" s="3" t="str">
        <f>IF(Grades!AJ42="","",(VLOOKUP(Grades!AJ42,ALevels,2,FALSE)))</f>
        <v/>
      </c>
      <c r="AK42" s="3" t="str">
        <f>IF(Grades!AK42="","",(VLOOKUP(Grades!AK42,ALevels,2,FALSE)))</f>
        <v/>
      </c>
      <c r="AL42" s="3" t="str">
        <f>IF(Grades!AL42="","",(VLOOKUP(Grades!AL42,ALevels,2,FALSE)))</f>
        <v/>
      </c>
      <c r="AM42" s="3" t="str">
        <f>IF(Grades!AM42="","",(VLOOKUP(Grades!AM42,ALevels,2,FALSE)))</f>
        <v/>
      </c>
      <c r="AN42" s="3" t="str">
        <f>IF(Grades!AN42="","",(VLOOKUP(Grades!AN42,ALevels,2,FALSE)))</f>
        <v/>
      </c>
      <c r="AO42" s="3" t="str">
        <f>IF(Grades!AO42="","",(VLOOKUP(Grades!AO42,ALevels,2,FALSE)))</f>
        <v/>
      </c>
      <c r="AP42" s="3" t="str">
        <f>IF(Grades!AP42="","",(VLOOKUP(Grades!AP42,ALevels,2,FALSE)))</f>
        <v/>
      </c>
      <c r="AQ42" s="3" t="str">
        <f>IF(Grades!AQ42="","",(VLOOKUP(Grades!AQ42,ALevels,2,FALSE)))</f>
        <v/>
      </c>
      <c r="AR42" s="3" t="str">
        <f>IF(Grades!AR42="","",(VLOOKUP(Grades!AR42,ALevels,2,FALSE)))</f>
        <v/>
      </c>
      <c r="AS42" s="3" t="str">
        <f>IF(Grades!AS42="","",(VLOOKUP(Grades!AS42,ALevels,2,FALSE)))</f>
        <v/>
      </c>
      <c r="AT42" s="3" t="str">
        <f>IF(Grades!AT42="","",(VLOOKUP(Grades!AT42,ALevels,2,FALSE)))</f>
        <v/>
      </c>
      <c r="AU42" s="3" t="str">
        <f>IF(Grades!AU42="","",(VLOOKUP(Grades!AU42,ALevels,2,FALSE)))</f>
        <v/>
      </c>
      <c r="AV42" s="3" t="str">
        <f>IF(Grades!AV42="","",(VLOOKUP(Grades!AV42,ALevels,2,FALSE)))</f>
        <v/>
      </c>
      <c r="AW42" s="6" t="str">
        <f>IF(Grades!AW42="","",(VLOOKUP(Grades!AW42,ASLevels,2,FALSE)))</f>
        <v/>
      </c>
      <c r="AX42" s="6" t="str">
        <f>IF(Grades!AX42="","",(VLOOKUP(Grades!AX42,ASLevels,2,FALSE)))</f>
        <v/>
      </c>
      <c r="AY42" s="6" t="str">
        <f>IF(Grades!AY42="","",(VLOOKUP(Grades!AY42,ASLevels,2,FALSE)))</f>
        <v/>
      </c>
      <c r="AZ42" s="6" t="str">
        <f>IF(Grades!AZ42="","",(VLOOKUP(Grades!AZ42,ASLevels,2,FALSE)))</f>
        <v/>
      </c>
      <c r="BA42" s="6" t="str">
        <f>IF(Grades!BA42="","",(VLOOKUP(Grades!BA42,ASLevels,2,FALSE)))</f>
        <v/>
      </c>
      <c r="BB42" s="6" t="str">
        <f>IF(Grades!BB42="","",(VLOOKUP(Grades!BB42,ASLevels,2,FALSE)))</f>
        <v/>
      </c>
      <c r="BC42" s="6" t="str">
        <f>IF(Grades!BC42="","",(VLOOKUP(Grades!BC42,ASLevels,2,FALSE)))</f>
        <v/>
      </c>
      <c r="BD42" s="6" t="str">
        <f>IF(Grades!BD42="","",(VLOOKUP(Grades!BD42,ASLevels,2,FALSE)))</f>
        <v/>
      </c>
      <c r="BE42" s="6" t="str">
        <f>IF(Grades!BE42="","",(VLOOKUP(Grades!BE42,ASLevels,2,FALSE)))</f>
        <v/>
      </c>
      <c r="BF42" s="6" t="str">
        <f>IF(Grades!BF42="","",(VLOOKUP(Grades!BF42,ASLevels,2,FALSE)))</f>
        <v/>
      </c>
      <c r="BG42" s="6" t="str">
        <f>IF(Grades!BG42="","",(VLOOKUP(Grades!BG42,ASLevels,2,FALSE)))</f>
        <v/>
      </c>
      <c r="BH42" s="6" t="str">
        <f>IF(Grades!BH42="","",(VLOOKUP(Grades!BH42,ASLevels,2,FALSE)))</f>
        <v/>
      </c>
      <c r="BI42" s="6" t="str">
        <f>IF(Grades!BI42="","",(VLOOKUP(Grades!BI42,ASLevels,2,FALSE)))</f>
        <v/>
      </c>
      <c r="BJ42" s="6" t="str">
        <f>IF(Grades!BJ42="","",(VLOOKUP(Grades!BJ42,ASLevels,2,FALSE)))</f>
        <v/>
      </c>
      <c r="BK42" s="6" t="str">
        <f>IF(Grades!BK42="","",(VLOOKUP(Grades!BK42,ASLevels,2,FALSE)))</f>
        <v/>
      </c>
      <c r="BL42" s="6" t="str">
        <f>IF(Grades!BL42="","",(VLOOKUP(Grades!BL42,ASLevels,2,FALSE)))</f>
        <v/>
      </c>
      <c r="BM42" s="6" t="str">
        <f>IF(Grades!BM42="","",(VLOOKUP(Grades!BM42,ASLevels,2,FALSE)))</f>
        <v/>
      </c>
      <c r="BN42" s="6" t="str">
        <f>IF(Grades!BN42="","",(VLOOKUP(Grades!BN42,ASLevels,2,FALSE)))</f>
        <v/>
      </c>
      <c r="BO42" s="6" t="str">
        <f>IF(Grades!BO42="","",(VLOOKUP(Grades!BO42,ASLevels,2,FALSE)))</f>
        <v/>
      </c>
      <c r="BP42" s="6" t="str">
        <f>IF(Grades!BP42="","",(VLOOKUP(Grades!BP42,ASLevels,2,FALSE)))</f>
        <v/>
      </c>
      <c r="BQ42" s="6" t="str">
        <f>IF(Grades!BQ42="","",(VLOOKUP(Grades!BQ42,ASLevels,2,FALSE)))</f>
        <v/>
      </c>
      <c r="BR42" s="6" t="str">
        <f>IF(Grades!BR42="","",(VLOOKUP(Grades!BR42,ASLevels,2,FALSE)))</f>
        <v/>
      </c>
      <c r="BS42" s="6" t="str">
        <f>IF(Grades!BS42="","",(VLOOKUP(Grades!BS42,ASLevels,2,FALSE)))</f>
        <v/>
      </c>
      <c r="BT42" s="6" t="str">
        <f>IF(Grades!BT42="","",(VLOOKUP(Grades!BT42,ASLevels,2,FALSE)))</f>
        <v/>
      </c>
      <c r="BU42" s="6" t="str">
        <f>IF(Grades!BU42="","",(VLOOKUP(Grades!BU42,ASLevels,2,FALSE)))</f>
        <v/>
      </c>
      <c r="BV42" s="6" t="str">
        <f>IF(Grades!BV42="","",(VLOOKUP(Grades!BV42,ASLevels,2,FALSE)))</f>
        <v/>
      </c>
      <c r="BW42" s="6" t="str">
        <f>IF(Grades!BW42="","",(VLOOKUP(Grades!BW42,ASLevels,2,FALSE)))</f>
        <v/>
      </c>
      <c r="BX42" s="6" t="str">
        <f>IF(Grades!BX42="","",(VLOOKUP(Grades!BX42,ASLevels,2,FALSE)))</f>
        <v/>
      </c>
      <c r="BY42" s="6" t="str">
        <f>IF(Grades!BY42="","",(VLOOKUP(Grades!BY42,ASLevels,2,FALSE)))</f>
        <v/>
      </c>
      <c r="BZ42" s="6" t="str">
        <f>IF(Grades!BZ42="","",(VLOOKUP(Grades!BZ42,ASLevels,2,FALSE)))</f>
        <v/>
      </c>
      <c r="CA42" s="6" t="str">
        <f>IF(Grades!CA42="","",(VLOOKUP(Grades!CA42,ASLevels,2,FALSE)))</f>
        <v/>
      </c>
      <c r="CB42" s="6" t="str">
        <f>IF(Grades!CB42="","",(VLOOKUP(Grades!CB42,ASLevels,2,FALSE)))</f>
        <v/>
      </c>
      <c r="CC42" s="6" t="str">
        <f>IF(Grades!CC42="","",(VLOOKUP(Grades!CC42,ASLevels,2,FALSE)))</f>
        <v/>
      </c>
      <c r="CD42" s="6" t="str">
        <f>IF(Grades!CD42="","",(VLOOKUP(Grades!CD42,ASLevels,2,FALSE)))</f>
        <v/>
      </c>
      <c r="CE42" s="6" t="str">
        <f>IF(Grades!CE42="","",(VLOOKUP(Grades!CE42,ASLevels,2,FALSE)))</f>
        <v/>
      </c>
      <c r="CF42" s="6" t="str">
        <f>IF(Grades!CF42="","",(VLOOKUP(Grades!CF42,ASLevels,2,FALSE)))</f>
        <v/>
      </c>
      <c r="CG42" s="6" t="str">
        <f>IF(Grades!CG42="","",(VLOOKUP(Grades!CG42,ASLevels,2,FALSE)))</f>
        <v/>
      </c>
      <c r="CH42" s="6" t="str">
        <f>IF(Grades!CH42="","",(VLOOKUP(Grades!CH42,ASLevels,2,FALSE)))</f>
        <v/>
      </c>
      <c r="CI42" s="6" t="str">
        <f>IF(Grades!CI42="","",(VLOOKUP(Grades!CI42,ASLevels,2,FALSE)))</f>
        <v/>
      </c>
      <c r="CJ42" s="6" t="str">
        <f>IF(Grades!CJ42="","",(VLOOKUP(Grades!CJ42,ASLevels,2,FALSE)))</f>
        <v/>
      </c>
      <c r="CK42" s="6" t="str">
        <f>IF(Grades!CK42="","",(VLOOKUP(Grades!CK42,ASLevels,2,FALSE)))</f>
        <v/>
      </c>
      <c r="CL42" s="6" t="str">
        <f>IF(Grades!CL42="","",(VLOOKUP(Grades!CL42,ASLevels,2,FALSE)))</f>
        <v/>
      </c>
      <c r="CM42" s="6" t="str">
        <f>IF(Grades!CM42="","",(VLOOKUP(Grades!CM42,ASLevels,2,FALSE)))</f>
        <v/>
      </c>
      <c r="CN42" s="6" t="str">
        <f>IF(Grades!CN42="","",(VLOOKUP(Grades!CN42,ASLevels,2,FALSE)))</f>
        <v/>
      </c>
      <c r="CO42" s="39" t="str">
        <f>IF(Grades!CO42="","",(VLOOKUP(Grades!CO42,EP,2,FALSE)))</f>
        <v/>
      </c>
      <c r="CP42" s="9" t="str">
        <f>IF(Grades!CP42="","",(VLOOKUP(Grades!CP42,KeySkills,2,FALSE)))</f>
        <v/>
      </c>
      <c r="CQ42" s="9" t="str">
        <f>IF(Grades!CQ42="","",(VLOOKUP(Grades!CQ42,KeySkills,2,FALSE)))</f>
        <v/>
      </c>
      <c r="CR42" s="9" t="str">
        <f>IF(Grades!CR42="","",(VLOOKUP(Grades!CR42,KeySkills,2,FALSE)))</f>
        <v/>
      </c>
      <c r="CS42" s="13" t="str">
        <f>IF(Grades!CS42="","",(VLOOKUP(Grades!CS42,BTECOCRNatCert,2,FALSE)))</f>
        <v/>
      </c>
      <c r="CT42" s="13" t="str">
        <f>IF(Grades!CT42="","",(VLOOKUP(Grades!CT42,BTECOCRNatCert,2,FALSE)))</f>
        <v/>
      </c>
      <c r="CU42" s="13" t="str">
        <f>IF(Grades!CU42="","",(VLOOKUP(Grades!CU42,BTECOCRNatCert,2,FALSE)))</f>
        <v/>
      </c>
      <c r="CV42" s="13" t="str">
        <f>IF(Grades!CV42="","",(VLOOKUP(Grades!CV42,BTECOCRNatCert,2,FALSE)))</f>
        <v/>
      </c>
      <c r="CW42" s="13" t="str">
        <f>IF(Grades!CW42="","",(VLOOKUP(Grades!CW42,BTECOCRNatCert,2,FALSE)))</f>
        <v/>
      </c>
      <c r="CX42" s="13" t="str">
        <f>IF(Grades!CX42="","",(VLOOKUP(Grades!CX42,BTECOCRNatCert,2,FALSE)))</f>
        <v/>
      </c>
      <c r="CY42" s="13" t="str">
        <f>IF(Grades!CY42="","",(VLOOKUP(Grades!CY42,BTECOCRNatCert,2,FALSE)))</f>
        <v/>
      </c>
      <c r="CZ42" s="15" t="str">
        <f>IF(Grades!CZ42="","",(VLOOKUP(Grades!CZ42,BTECNatDip,2,FALSE)))</f>
        <v/>
      </c>
      <c r="DA42" s="15" t="str">
        <f>IF(Grades!DA42="","",(VLOOKUP(Grades!DA42,BTECNatDip,2,FALSE)))</f>
        <v/>
      </c>
      <c r="DB42" s="15" t="str">
        <f>IF(Grades!DB42="","",(VLOOKUP(Grades!DB42,BTECNatDip,2,FALSE)))</f>
        <v/>
      </c>
      <c r="DC42" s="21" t="str">
        <f>IF(Grades!DC42="","",(VLOOKUP(Grades!DC42,OCRNatDip,2,FALSE)))</f>
        <v/>
      </c>
      <c r="DD42" s="21" t="str">
        <f>IF(Grades!DD42="","",(VLOOKUP(Grades!DD42,OCRNatDip,2,FALSE)))</f>
        <v/>
      </c>
      <c r="DE42" s="21" t="str">
        <f>IF(Grades!DE42="","",(VLOOKUP(Grades!DE42,OCRNatDip,2,FALSE)))</f>
        <v/>
      </c>
      <c r="DF42" s="37" t="str">
        <f>IF(Grades!DF42="","",(VLOOKUP(Grades!DF42,BTECExtDip,2,FALSE)))</f>
        <v/>
      </c>
      <c r="DG42" s="37" t="str">
        <f>IF(Grades!DG42="","",(VLOOKUP(Grades!DG42,BTECExtDip,2,FALSE)))</f>
        <v/>
      </c>
      <c r="DH42" s="37" t="str">
        <f>IF(Grades!DH42="","",(VLOOKUP(Grades!DH42,BTECExtDip,2,FALSE)))</f>
        <v/>
      </c>
      <c r="DI42" s="21" t="str">
        <f>IF(Grades!DI42="","",(VLOOKUP(Grades!DI42,OCRExtDip,2,FALSE)))</f>
        <v/>
      </c>
      <c r="DJ42" s="21" t="str">
        <f>IF(Grades!DJ42="","",(VLOOKUP(Grades!DJ42,OCRExtDip,2,FALSE)))</f>
        <v/>
      </c>
      <c r="DK42" s="21" t="str">
        <f>IF(Grades!DK42="","",(VLOOKUP(Grades!DK42,OCRExtDip,2,FALSE)))</f>
        <v/>
      </c>
      <c r="DL42" s="17" t="str">
        <f>IF(Grades!DL42="","",(VLOOKUP(Grades!DL42,PL,2,FALSE)))</f>
        <v/>
      </c>
      <c r="DM42" s="38" t="str">
        <f>IF(Grades!DM42="","",(VLOOKUP(Grades!DM42,FSM,2,FALSE)))</f>
        <v/>
      </c>
      <c r="DN42" s="38" t="str">
        <f>IF(Grades!DN42="","",(VLOOKUP(Grades!DN42,FSM,2,FALSE)))</f>
        <v/>
      </c>
      <c r="DO42" s="9" t="str">
        <f>IF(Grades!DO42="","",(VLOOKUP(Grades!DO42,AEA,2,FALSE)))</f>
        <v/>
      </c>
      <c r="DP42" s="9" t="str">
        <f>IF(Grades!DP42="","",(VLOOKUP(Grades!DP42,AEA,2,FALSE)))</f>
        <v/>
      </c>
      <c r="DQ42" s="9" t="str">
        <f>IF(Grades!DQ42="","",(VLOOKUP(Grades!DQ42,AEA,2,FALSE)))</f>
        <v/>
      </c>
      <c r="DR42" s="62" t="str">
        <f>IF(Grades!DR42="","",(VLOOKUP(Grades!DR42,AllDip?,2,FALSE)))</f>
        <v/>
      </c>
      <c r="DT42" s="1">
        <f t="shared" si="14"/>
        <v>0</v>
      </c>
      <c r="DU42" s="1">
        <f t="shared" si="23"/>
        <v>0</v>
      </c>
      <c r="DV42" s="1">
        <f t="shared" si="24"/>
        <v>0</v>
      </c>
      <c r="DW42" s="1">
        <f t="shared" si="25"/>
        <v>0</v>
      </c>
      <c r="DX42" s="1">
        <f t="shared" si="26"/>
        <v>0</v>
      </c>
      <c r="DY42" s="172">
        <f t="shared" si="4"/>
        <v>0</v>
      </c>
      <c r="DZ42" s="1">
        <f t="shared" si="27"/>
        <v>0</v>
      </c>
      <c r="EA42" s="1">
        <f t="shared" si="28"/>
        <v>0</v>
      </c>
      <c r="EB42" s="1">
        <f t="shared" si="29"/>
        <v>0</v>
      </c>
      <c r="EC42" s="1">
        <f t="shared" si="30"/>
        <v>0</v>
      </c>
      <c r="ED42" s="1">
        <f t="shared" si="31"/>
        <v>0</v>
      </c>
      <c r="EE42" s="1">
        <f t="shared" si="32"/>
        <v>0</v>
      </c>
      <c r="EF42" s="1">
        <f t="shared" si="33"/>
        <v>0</v>
      </c>
      <c r="EG42" s="1">
        <f t="shared" si="34"/>
        <v>0</v>
      </c>
      <c r="EH42" s="1">
        <f t="shared" si="15"/>
        <v>0</v>
      </c>
      <c r="EI42" s="1">
        <f t="shared" si="16"/>
        <v>0</v>
      </c>
      <c r="EJ42" s="1">
        <f t="shared" si="17"/>
        <v>0</v>
      </c>
      <c r="EK42" s="1">
        <f t="shared" si="22"/>
        <v>0</v>
      </c>
      <c r="EL42" s="1">
        <f t="shared" si="18"/>
        <v>0</v>
      </c>
      <c r="EM42" s="1" t="e">
        <f t="shared" si="19"/>
        <v>#DIV/0!</v>
      </c>
      <c r="EN42" s="1" t="e">
        <f t="shared" si="20"/>
        <v>#DIV/0!</v>
      </c>
      <c r="EO42" s="1" t="e">
        <f t="shared" si="21"/>
        <v>#DIV/0!</v>
      </c>
    </row>
    <row r="43" spans="1:145" ht="11.25" x14ac:dyDescent="0.2">
      <c r="A43" s="92"/>
      <c r="B43" s="92"/>
      <c r="C43" s="92"/>
      <c r="D43" s="92"/>
      <c r="E43" s="3" t="str">
        <f>IF(Grades!E43="","",(VLOOKUP(Grades!E43,ALevels,2,FALSE)))</f>
        <v/>
      </c>
      <c r="F43" s="3" t="str">
        <f>IF(Grades!F43="","",(VLOOKUP(Grades!F43,ALevels,2,FALSE)))</f>
        <v/>
      </c>
      <c r="G43" s="3" t="str">
        <f>IF(Grades!G43="","",(VLOOKUP(Grades!G43,ALevels,2,FALSE)))</f>
        <v/>
      </c>
      <c r="H43" s="3" t="str">
        <f>IF(Grades!H43="","",(VLOOKUP(Grades!H43,ALevels,2,FALSE)))</f>
        <v/>
      </c>
      <c r="I43" s="3" t="str">
        <f>IF(Grades!I43="","",(VLOOKUP(Grades!I43,ALevels,2,FALSE)))</f>
        <v/>
      </c>
      <c r="J43" s="3" t="str">
        <f>IF(Grades!J43="","",(VLOOKUP(Grades!J43,ALevels,2,FALSE)))</f>
        <v/>
      </c>
      <c r="K43" s="3" t="str">
        <f>IF(Grades!K43="","",(VLOOKUP(Grades!K43,ALevels,2,FALSE)))</f>
        <v/>
      </c>
      <c r="L43" s="3" t="str">
        <f>IF(Grades!L43="","",(VLOOKUP(Grades!L43,ALevels,2,FALSE)))</f>
        <v/>
      </c>
      <c r="M43" s="3" t="str">
        <f>IF(Grades!M43="","",(VLOOKUP(Grades!M43,ALevels,2,FALSE)))</f>
        <v/>
      </c>
      <c r="N43" s="3" t="str">
        <f>IF(Grades!N43="","",(VLOOKUP(Grades!N43,ALevels,2,FALSE)))</f>
        <v/>
      </c>
      <c r="O43" s="3" t="str">
        <f>IF(Grades!O43="","",(VLOOKUP(Grades!O43,ALevels,2,FALSE)))</f>
        <v/>
      </c>
      <c r="P43" s="3" t="str">
        <f>IF(Grades!P43="","",(VLOOKUP(Grades!P43,ALevels,2,FALSE)))</f>
        <v/>
      </c>
      <c r="Q43" s="3" t="str">
        <f>IF(Grades!Q43="","",(VLOOKUP(Grades!Q43,ALevels,2,FALSE)))</f>
        <v/>
      </c>
      <c r="R43" s="3" t="str">
        <f>IF(Grades!R43="","",(VLOOKUP(Grades!R43,ALevels,2,FALSE)))</f>
        <v/>
      </c>
      <c r="S43" s="3" t="str">
        <f>IF(Grades!S43="","",(VLOOKUP(Grades!S43,ALevels,2,FALSE)))</f>
        <v/>
      </c>
      <c r="T43" s="3" t="str">
        <f>IF(Grades!T43="","",(VLOOKUP(Grades!T43,ALevels,2,FALSE)))</f>
        <v/>
      </c>
      <c r="U43" s="3" t="str">
        <f>IF(Grades!U43="","",(VLOOKUP(Grades!U43,ALevels,2,FALSE)))</f>
        <v/>
      </c>
      <c r="V43" s="3" t="str">
        <f>IF(Grades!V43="","",(VLOOKUP(Grades!V43,ALevels,2,FALSE)))</f>
        <v/>
      </c>
      <c r="W43" s="3" t="str">
        <f>IF(Grades!W43="","",(VLOOKUP(Grades!W43,ALevels,2,FALSE)))</f>
        <v/>
      </c>
      <c r="X43" s="3" t="str">
        <f>IF(Grades!X43="","",(VLOOKUP(Grades!X43,ALevels,2,FALSE)))</f>
        <v/>
      </c>
      <c r="Y43" s="3" t="str">
        <f>IF(Grades!Y43="","",(VLOOKUP(Grades!Y43,ALevels,2,FALSE)))</f>
        <v/>
      </c>
      <c r="Z43" s="3" t="str">
        <f>IF(Grades!Z43="","",(VLOOKUP(Grades!Z43,ALevels,2,FALSE)))</f>
        <v/>
      </c>
      <c r="AA43" s="3" t="str">
        <f>IF(Grades!AA43="","",(VLOOKUP(Grades!AA43,ALevels,2,FALSE)))</f>
        <v/>
      </c>
      <c r="AB43" s="3" t="str">
        <f>IF(Grades!AB43="","",(VLOOKUP(Grades!AB43,ALevels,2,FALSE)))</f>
        <v/>
      </c>
      <c r="AC43" s="3" t="str">
        <f>IF(Grades!AC43="","",(VLOOKUP(Grades!AC43,ALevels,2,FALSE)))</f>
        <v/>
      </c>
      <c r="AD43" s="3" t="str">
        <f>IF(Grades!AD43="","",(VLOOKUP(Grades!AD43,ALevels,2,FALSE)))</f>
        <v/>
      </c>
      <c r="AE43" s="3" t="str">
        <f>IF(Grades!AE43="","",(VLOOKUP(Grades!AE43,ALevels,2,FALSE)))</f>
        <v/>
      </c>
      <c r="AF43" s="3" t="str">
        <f>IF(Grades!AF43="","",(VLOOKUP(Grades!AF43,ALevels,2,FALSE)))</f>
        <v/>
      </c>
      <c r="AG43" s="3" t="str">
        <f>IF(Grades!AG43="","",(VLOOKUP(Grades!AG43,ALevels,2,FALSE)))</f>
        <v/>
      </c>
      <c r="AH43" s="3" t="str">
        <f>IF(Grades!AH43="","",(VLOOKUP(Grades!AH43,ALevels,2,FALSE)))</f>
        <v/>
      </c>
      <c r="AI43" s="3" t="str">
        <f>IF(Grades!AI43="","",(VLOOKUP(Grades!AI43,ALevels,2,FALSE)))</f>
        <v/>
      </c>
      <c r="AJ43" s="3" t="str">
        <f>IF(Grades!AJ43="","",(VLOOKUP(Grades!AJ43,ALevels,2,FALSE)))</f>
        <v/>
      </c>
      <c r="AK43" s="3" t="str">
        <f>IF(Grades!AK43="","",(VLOOKUP(Grades!AK43,ALevels,2,FALSE)))</f>
        <v/>
      </c>
      <c r="AL43" s="3" t="str">
        <f>IF(Grades!AL43="","",(VLOOKUP(Grades!AL43,ALevels,2,FALSE)))</f>
        <v/>
      </c>
      <c r="AM43" s="3" t="str">
        <f>IF(Grades!AM43="","",(VLOOKUP(Grades!AM43,ALevels,2,FALSE)))</f>
        <v/>
      </c>
      <c r="AN43" s="3" t="str">
        <f>IF(Grades!AN43="","",(VLOOKUP(Grades!AN43,ALevels,2,FALSE)))</f>
        <v/>
      </c>
      <c r="AO43" s="3" t="str">
        <f>IF(Grades!AO43="","",(VLOOKUP(Grades!AO43,ALevels,2,FALSE)))</f>
        <v/>
      </c>
      <c r="AP43" s="3" t="str">
        <f>IF(Grades!AP43="","",(VLOOKUP(Grades!AP43,ALevels,2,FALSE)))</f>
        <v/>
      </c>
      <c r="AQ43" s="3" t="str">
        <f>IF(Grades!AQ43="","",(VLOOKUP(Grades!AQ43,ALevels,2,FALSE)))</f>
        <v/>
      </c>
      <c r="AR43" s="3" t="str">
        <f>IF(Grades!AR43="","",(VLOOKUP(Grades!AR43,ALevels,2,FALSE)))</f>
        <v/>
      </c>
      <c r="AS43" s="3" t="str">
        <f>IF(Grades!AS43="","",(VLOOKUP(Grades!AS43,ALevels,2,FALSE)))</f>
        <v/>
      </c>
      <c r="AT43" s="3" t="str">
        <f>IF(Grades!AT43="","",(VLOOKUP(Grades!AT43,ALevels,2,FALSE)))</f>
        <v/>
      </c>
      <c r="AU43" s="3" t="str">
        <f>IF(Grades!AU43="","",(VLOOKUP(Grades!AU43,ALevels,2,FALSE)))</f>
        <v/>
      </c>
      <c r="AV43" s="3" t="str">
        <f>IF(Grades!AV43="","",(VLOOKUP(Grades!AV43,ALevels,2,FALSE)))</f>
        <v/>
      </c>
      <c r="AW43" s="6" t="str">
        <f>IF(Grades!AW43="","",(VLOOKUP(Grades!AW43,ASLevels,2,FALSE)))</f>
        <v/>
      </c>
      <c r="AX43" s="6" t="str">
        <f>IF(Grades!AX43="","",(VLOOKUP(Grades!AX43,ASLevels,2,FALSE)))</f>
        <v/>
      </c>
      <c r="AY43" s="6" t="str">
        <f>IF(Grades!AY43="","",(VLOOKUP(Grades!AY43,ASLevels,2,FALSE)))</f>
        <v/>
      </c>
      <c r="AZ43" s="6" t="str">
        <f>IF(Grades!AZ43="","",(VLOOKUP(Grades!AZ43,ASLevels,2,FALSE)))</f>
        <v/>
      </c>
      <c r="BA43" s="6" t="str">
        <f>IF(Grades!BA43="","",(VLOOKUP(Grades!BA43,ASLevels,2,FALSE)))</f>
        <v/>
      </c>
      <c r="BB43" s="6" t="str">
        <f>IF(Grades!BB43="","",(VLOOKUP(Grades!BB43,ASLevels,2,FALSE)))</f>
        <v/>
      </c>
      <c r="BC43" s="6" t="str">
        <f>IF(Grades!BC43="","",(VLOOKUP(Grades!BC43,ASLevels,2,FALSE)))</f>
        <v/>
      </c>
      <c r="BD43" s="6" t="str">
        <f>IF(Grades!BD43="","",(VLOOKUP(Grades!BD43,ASLevels,2,FALSE)))</f>
        <v/>
      </c>
      <c r="BE43" s="6" t="str">
        <f>IF(Grades!BE43="","",(VLOOKUP(Grades!BE43,ASLevels,2,FALSE)))</f>
        <v/>
      </c>
      <c r="BF43" s="6" t="str">
        <f>IF(Grades!BF43="","",(VLOOKUP(Grades!BF43,ASLevels,2,FALSE)))</f>
        <v/>
      </c>
      <c r="BG43" s="6" t="str">
        <f>IF(Grades!BG43="","",(VLOOKUP(Grades!BG43,ASLevels,2,FALSE)))</f>
        <v/>
      </c>
      <c r="BH43" s="6" t="str">
        <f>IF(Grades!BH43="","",(VLOOKUP(Grades!BH43,ASLevels,2,FALSE)))</f>
        <v/>
      </c>
      <c r="BI43" s="6" t="str">
        <f>IF(Grades!BI43="","",(VLOOKUP(Grades!BI43,ASLevels,2,FALSE)))</f>
        <v/>
      </c>
      <c r="BJ43" s="6" t="str">
        <f>IF(Grades!BJ43="","",(VLOOKUP(Grades!BJ43,ASLevels,2,FALSE)))</f>
        <v/>
      </c>
      <c r="BK43" s="6" t="str">
        <f>IF(Grades!BK43="","",(VLOOKUP(Grades!BK43,ASLevels,2,FALSE)))</f>
        <v/>
      </c>
      <c r="BL43" s="6" t="str">
        <f>IF(Grades!BL43="","",(VLOOKUP(Grades!BL43,ASLevels,2,FALSE)))</f>
        <v/>
      </c>
      <c r="BM43" s="6" t="str">
        <f>IF(Grades!BM43="","",(VLOOKUP(Grades!BM43,ASLevels,2,FALSE)))</f>
        <v/>
      </c>
      <c r="BN43" s="6" t="str">
        <f>IF(Grades!BN43="","",(VLOOKUP(Grades!BN43,ASLevels,2,FALSE)))</f>
        <v/>
      </c>
      <c r="BO43" s="6" t="str">
        <f>IF(Grades!BO43="","",(VLOOKUP(Grades!BO43,ASLevels,2,FALSE)))</f>
        <v/>
      </c>
      <c r="BP43" s="6" t="str">
        <f>IF(Grades!BP43="","",(VLOOKUP(Grades!BP43,ASLevels,2,FALSE)))</f>
        <v/>
      </c>
      <c r="BQ43" s="6" t="str">
        <f>IF(Grades!BQ43="","",(VLOOKUP(Grades!BQ43,ASLevels,2,FALSE)))</f>
        <v/>
      </c>
      <c r="BR43" s="6" t="str">
        <f>IF(Grades!BR43="","",(VLOOKUP(Grades!BR43,ASLevels,2,FALSE)))</f>
        <v/>
      </c>
      <c r="BS43" s="6" t="str">
        <f>IF(Grades!BS43="","",(VLOOKUP(Grades!BS43,ASLevels,2,FALSE)))</f>
        <v/>
      </c>
      <c r="BT43" s="6" t="str">
        <f>IF(Grades!BT43="","",(VLOOKUP(Grades!BT43,ASLevels,2,FALSE)))</f>
        <v/>
      </c>
      <c r="BU43" s="6" t="str">
        <f>IF(Grades!BU43="","",(VLOOKUP(Grades!BU43,ASLevels,2,FALSE)))</f>
        <v/>
      </c>
      <c r="BV43" s="6" t="str">
        <f>IF(Grades!BV43="","",(VLOOKUP(Grades!BV43,ASLevels,2,FALSE)))</f>
        <v/>
      </c>
      <c r="BW43" s="6" t="str">
        <f>IF(Grades!BW43="","",(VLOOKUP(Grades!BW43,ASLevels,2,FALSE)))</f>
        <v/>
      </c>
      <c r="BX43" s="6" t="str">
        <f>IF(Grades!BX43="","",(VLOOKUP(Grades!BX43,ASLevels,2,FALSE)))</f>
        <v/>
      </c>
      <c r="BY43" s="6" t="str">
        <f>IF(Grades!BY43="","",(VLOOKUP(Grades!BY43,ASLevels,2,FALSE)))</f>
        <v/>
      </c>
      <c r="BZ43" s="6" t="str">
        <f>IF(Grades!BZ43="","",(VLOOKUP(Grades!BZ43,ASLevels,2,FALSE)))</f>
        <v/>
      </c>
      <c r="CA43" s="6" t="str">
        <f>IF(Grades!CA43="","",(VLOOKUP(Grades!CA43,ASLevels,2,FALSE)))</f>
        <v/>
      </c>
      <c r="CB43" s="6" t="str">
        <f>IF(Grades!CB43="","",(VLOOKUP(Grades!CB43,ASLevels,2,FALSE)))</f>
        <v/>
      </c>
      <c r="CC43" s="6" t="str">
        <f>IF(Grades!CC43="","",(VLOOKUP(Grades!CC43,ASLevels,2,FALSE)))</f>
        <v/>
      </c>
      <c r="CD43" s="6" t="str">
        <f>IF(Grades!CD43="","",(VLOOKUP(Grades!CD43,ASLevels,2,FALSE)))</f>
        <v/>
      </c>
      <c r="CE43" s="6" t="str">
        <f>IF(Grades!CE43="","",(VLOOKUP(Grades!CE43,ASLevels,2,FALSE)))</f>
        <v/>
      </c>
      <c r="CF43" s="6" t="str">
        <f>IF(Grades!CF43="","",(VLOOKUP(Grades!CF43,ASLevels,2,FALSE)))</f>
        <v/>
      </c>
      <c r="CG43" s="6" t="str">
        <f>IF(Grades!CG43="","",(VLOOKUP(Grades!CG43,ASLevels,2,FALSE)))</f>
        <v/>
      </c>
      <c r="CH43" s="6" t="str">
        <f>IF(Grades!CH43="","",(VLOOKUP(Grades!CH43,ASLevels,2,FALSE)))</f>
        <v/>
      </c>
      <c r="CI43" s="6" t="str">
        <f>IF(Grades!CI43="","",(VLOOKUP(Grades!CI43,ASLevels,2,FALSE)))</f>
        <v/>
      </c>
      <c r="CJ43" s="6" t="str">
        <f>IF(Grades!CJ43="","",(VLOOKUP(Grades!CJ43,ASLevels,2,FALSE)))</f>
        <v/>
      </c>
      <c r="CK43" s="6" t="str">
        <f>IF(Grades!CK43="","",(VLOOKUP(Grades!CK43,ASLevels,2,FALSE)))</f>
        <v/>
      </c>
      <c r="CL43" s="6" t="str">
        <f>IF(Grades!CL43="","",(VLOOKUP(Grades!CL43,ASLevels,2,FALSE)))</f>
        <v/>
      </c>
      <c r="CM43" s="6" t="str">
        <f>IF(Grades!CM43="","",(VLOOKUP(Grades!CM43,ASLevels,2,FALSE)))</f>
        <v/>
      </c>
      <c r="CN43" s="6" t="str">
        <f>IF(Grades!CN43="","",(VLOOKUP(Grades!CN43,ASLevels,2,FALSE)))</f>
        <v/>
      </c>
      <c r="CO43" s="39" t="str">
        <f>IF(Grades!CO43="","",(VLOOKUP(Grades!CO43,EP,2,FALSE)))</f>
        <v/>
      </c>
      <c r="CP43" s="9" t="str">
        <f>IF(Grades!CP43="","",(VLOOKUP(Grades!CP43,KeySkills,2,FALSE)))</f>
        <v/>
      </c>
      <c r="CQ43" s="9" t="str">
        <f>IF(Grades!CQ43="","",(VLOOKUP(Grades!CQ43,KeySkills,2,FALSE)))</f>
        <v/>
      </c>
      <c r="CR43" s="9" t="str">
        <f>IF(Grades!CR43="","",(VLOOKUP(Grades!CR43,KeySkills,2,FALSE)))</f>
        <v/>
      </c>
      <c r="CS43" s="13" t="str">
        <f>IF(Grades!CS43="","",(VLOOKUP(Grades!CS43,BTECOCRNatCert,2,FALSE)))</f>
        <v/>
      </c>
      <c r="CT43" s="13" t="str">
        <f>IF(Grades!CT43="","",(VLOOKUP(Grades!CT43,BTECOCRNatCert,2,FALSE)))</f>
        <v/>
      </c>
      <c r="CU43" s="13" t="str">
        <f>IF(Grades!CU43="","",(VLOOKUP(Grades!CU43,BTECOCRNatCert,2,FALSE)))</f>
        <v/>
      </c>
      <c r="CV43" s="13" t="str">
        <f>IF(Grades!CV43="","",(VLOOKUP(Grades!CV43,BTECOCRNatCert,2,FALSE)))</f>
        <v/>
      </c>
      <c r="CW43" s="13" t="str">
        <f>IF(Grades!CW43="","",(VLOOKUP(Grades!CW43,BTECOCRNatCert,2,FALSE)))</f>
        <v/>
      </c>
      <c r="CX43" s="13" t="str">
        <f>IF(Grades!CX43="","",(VLOOKUP(Grades!CX43,BTECOCRNatCert,2,FALSE)))</f>
        <v/>
      </c>
      <c r="CY43" s="13" t="str">
        <f>IF(Grades!CY43="","",(VLOOKUP(Grades!CY43,BTECOCRNatCert,2,FALSE)))</f>
        <v/>
      </c>
      <c r="CZ43" s="15" t="str">
        <f>IF(Grades!CZ43="","",(VLOOKUP(Grades!CZ43,BTECNatDip,2,FALSE)))</f>
        <v/>
      </c>
      <c r="DA43" s="15" t="str">
        <f>IF(Grades!DA43="","",(VLOOKUP(Grades!DA43,BTECNatDip,2,FALSE)))</f>
        <v/>
      </c>
      <c r="DB43" s="15" t="str">
        <f>IF(Grades!DB43="","",(VLOOKUP(Grades!DB43,BTECNatDip,2,FALSE)))</f>
        <v/>
      </c>
      <c r="DC43" s="21" t="str">
        <f>IF(Grades!DC43="","",(VLOOKUP(Grades!DC43,OCRNatDip,2,FALSE)))</f>
        <v/>
      </c>
      <c r="DD43" s="21" t="str">
        <f>IF(Grades!DD43="","",(VLOOKUP(Grades!DD43,OCRNatDip,2,FALSE)))</f>
        <v/>
      </c>
      <c r="DE43" s="21" t="str">
        <f>IF(Grades!DE43="","",(VLOOKUP(Grades!DE43,OCRNatDip,2,FALSE)))</f>
        <v/>
      </c>
      <c r="DF43" s="37" t="str">
        <f>IF(Grades!DF43="","",(VLOOKUP(Grades!DF43,BTECExtDip,2,FALSE)))</f>
        <v/>
      </c>
      <c r="DG43" s="37" t="str">
        <f>IF(Grades!DG43="","",(VLOOKUP(Grades!DG43,BTECExtDip,2,FALSE)))</f>
        <v/>
      </c>
      <c r="DH43" s="37" t="str">
        <f>IF(Grades!DH43="","",(VLOOKUP(Grades!DH43,BTECExtDip,2,FALSE)))</f>
        <v/>
      </c>
      <c r="DI43" s="21" t="str">
        <f>IF(Grades!DI43="","",(VLOOKUP(Grades!DI43,OCRExtDip,2,FALSE)))</f>
        <v/>
      </c>
      <c r="DJ43" s="21" t="str">
        <f>IF(Grades!DJ43="","",(VLOOKUP(Grades!DJ43,OCRExtDip,2,FALSE)))</f>
        <v/>
      </c>
      <c r="DK43" s="21" t="str">
        <f>IF(Grades!DK43="","",(VLOOKUP(Grades!DK43,OCRExtDip,2,FALSE)))</f>
        <v/>
      </c>
      <c r="DL43" s="17" t="str">
        <f>IF(Grades!DL43="","",(VLOOKUP(Grades!DL43,PL,2,FALSE)))</f>
        <v/>
      </c>
      <c r="DM43" s="38" t="str">
        <f>IF(Grades!DM43="","",(VLOOKUP(Grades!DM43,FSM,2,FALSE)))</f>
        <v/>
      </c>
      <c r="DN43" s="38" t="str">
        <f>IF(Grades!DN43="","",(VLOOKUP(Grades!DN43,FSM,2,FALSE)))</f>
        <v/>
      </c>
      <c r="DO43" s="9" t="str">
        <f>IF(Grades!DO43="","",(VLOOKUP(Grades!DO43,AEA,2,FALSE)))</f>
        <v/>
      </c>
      <c r="DP43" s="9" t="str">
        <f>IF(Grades!DP43="","",(VLOOKUP(Grades!DP43,AEA,2,FALSE)))</f>
        <v/>
      </c>
      <c r="DQ43" s="9" t="str">
        <f>IF(Grades!DQ43="","",(VLOOKUP(Grades!DQ43,AEA,2,FALSE)))</f>
        <v/>
      </c>
      <c r="DR43" s="62" t="str">
        <f>IF(Grades!DR43="","",(VLOOKUP(Grades!DR43,AllDip?,2,FALSE)))</f>
        <v/>
      </c>
      <c r="DT43" s="1">
        <f t="shared" si="14"/>
        <v>0</v>
      </c>
      <c r="DU43" s="1">
        <f t="shared" si="23"/>
        <v>0</v>
      </c>
      <c r="DV43" s="1">
        <f t="shared" si="24"/>
        <v>0</v>
      </c>
      <c r="DW43" s="1">
        <f t="shared" si="25"/>
        <v>0</v>
      </c>
      <c r="DX43" s="1">
        <f t="shared" si="26"/>
        <v>0</v>
      </c>
      <c r="DY43" s="172">
        <f t="shared" si="4"/>
        <v>0</v>
      </c>
      <c r="DZ43" s="1">
        <f t="shared" si="27"/>
        <v>0</v>
      </c>
      <c r="EA43" s="1">
        <f t="shared" si="28"/>
        <v>0</v>
      </c>
      <c r="EB43" s="1">
        <f t="shared" si="29"/>
        <v>0</v>
      </c>
      <c r="EC43" s="1">
        <f t="shared" si="30"/>
        <v>0</v>
      </c>
      <c r="ED43" s="1">
        <f t="shared" si="31"/>
        <v>0</v>
      </c>
      <c r="EE43" s="1">
        <f t="shared" si="32"/>
        <v>0</v>
      </c>
      <c r="EF43" s="1">
        <f t="shared" si="33"/>
        <v>0</v>
      </c>
      <c r="EG43" s="1">
        <f t="shared" si="34"/>
        <v>0</v>
      </c>
      <c r="EH43" s="1">
        <f t="shared" si="15"/>
        <v>0</v>
      </c>
      <c r="EI43" s="1">
        <f t="shared" si="16"/>
        <v>0</v>
      </c>
      <c r="EJ43" s="1">
        <f t="shared" si="17"/>
        <v>0</v>
      </c>
      <c r="EK43" s="1">
        <f t="shared" si="22"/>
        <v>0</v>
      </c>
      <c r="EL43" s="1">
        <f t="shared" si="18"/>
        <v>0</v>
      </c>
      <c r="EM43" s="1" t="e">
        <f t="shared" si="19"/>
        <v>#DIV/0!</v>
      </c>
      <c r="EN43" s="1" t="e">
        <f t="shared" si="20"/>
        <v>#DIV/0!</v>
      </c>
      <c r="EO43" s="1" t="e">
        <f t="shared" si="21"/>
        <v>#DIV/0!</v>
      </c>
    </row>
    <row r="44" spans="1:145" ht="11.25" x14ac:dyDescent="0.2">
      <c r="A44" s="92"/>
      <c r="B44" s="92"/>
      <c r="C44" s="92"/>
      <c r="D44" s="92"/>
      <c r="E44" s="3" t="str">
        <f>IF(Grades!E44="","",(VLOOKUP(Grades!E44,ALevels,2,FALSE)))</f>
        <v/>
      </c>
      <c r="F44" s="3" t="str">
        <f>IF(Grades!F44="","",(VLOOKUP(Grades!F44,ALevels,2,FALSE)))</f>
        <v/>
      </c>
      <c r="G44" s="3" t="str">
        <f>IF(Grades!G44="","",(VLOOKUP(Grades!G44,ALevels,2,FALSE)))</f>
        <v/>
      </c>
      <c r="H44" s="3" t="str">
        <f>IF(Grades!H44="","",(VLOOKUP(Grades!H44,ALevels,2,FALSE)))</f>
        <v/>
      </c>
      <c r="I44" s="3" t="str">
        <f>IF(Grades!I44="","",(VLOOKUP(Grades!I44,ALevels,2,FALSE)))</f>
        <v/>
      </c>
      <c r="J44" s="3" t="str">
        <f>IF(Grades!J44="","",(VLOOKUP(Grades!J44,ALevels,2,FALSE)))</f>
        <v/>
      </c>
      <c r="K44" s="3" t="str">
        <f>IF(Grades!K44="","",(VLOOKUP(Grades!K44,ALevels,2,FALSE)))</f>
        <v/>
      </c>
      <c r="L44" s="3" t="str">
        <f>IF(Grades!L44="","",(VLOOKUP(Grades!L44,ALevels,2,FALSE)))</f>
        <v/>
      </c>
      <c r="M44" s="3" t="str">
        <f>IF(Grades!M44="","",(VLOOKUP(Grades!M44,ALevels,2,FALSE)))</f>
        <v/>
      </c>
      <c r="N44" s="3" t="str">
        <f>IF(Grades!N44="","",(VLOOKUP(Grades!N44,ALevels,2,FALSE)))</f>
        <v/>
      </c>
      <c r="O44" s="3" t="str">
        <f>IF(Grades!O44="","",(VLOOKUP(Grades!O44,ALevels,2,FALSE)))</f>
        <v/>
      </c>
      <c r="P44" s="3" t="str">
        <f>IF(Grades!P44="","",(VLOOKUP(Grades!P44,ALevels,2,FALSE)))</f>
        <v/>
      </c>
      <c r="Q44" s="3" t="str">
        <f>IF(Grades!Q44="","",(VLOOKUP(Grades!Q44,ALevels,2,FALSE)))</f>
        <v/>
      </c>
      <c r="R44" s="3" t="str">
        <f>IF(Grades!R44="","",(VLOOKUP(Grades!R44,ALevels,2,FALSE)))</f>
        <v/>
      </c>
      <c r="S44" s="3" t="str">
        <f>IF(Grades!S44="","",(VLOOKUP(Grades!S44,ALevels,2,FALSE)))</f>
        <v/>
      </c>
      <c r="T44" s="3" t="str">
        <f>IF(Grades!T44="","",(VLOOKUP(Grades!T44,ALevels,2,FALSE)))</f>
        <v/>
      </c>
      <c r="U44" s="3" t="str">
        <f>IF(Grades!U44="","",(VLOOKUP(Grades!U44,ALevels,2,FALSE)))</f>
        <v/>
      </c>
      <c r="V44" s="3" t="str">
        <f>IF(Grades!V44="","",(VLOOKUP(Grades!V44,ALevels,2,FALSE)))</f>
        <v/>
      </c>
      <c r="W44" s="3" t="str">
        <f>IF(Grades!W44="","",(VLOOKUP(Grades!W44,ALevels,2,FALSE)))</f>
        <v/>
      </c>
      <c r="X44" s="3" t="str">
        <f>IF(Grades!X44="","",(VLOOKUP(Grades!X44,ALevels,2,FALSE)))</f>
        <v/>
      </c>
      <c r="Y44" s="3" t="str">
        <f>IF(Grades!Y44="","",(VLOOKUP(Grades!Y44,ALevels,2,FALSE)))</f>
        <v/>
      </c>
      <c r="Z44" s="3" t="str">
        <f>IF(Grades!Z44="","",(VLOOKUP(Grades!Z44,ALevels,2,FALSE)))</f>
        <v/>
      </c>
      <c r="AA44" s="3" t="str">
        <f>IF(Grades!AA44="","",(VLOOKUP(Grades!AA44,ALevels,2,FALSE)))</f>
        <v/>
      </c>
      <c r="AB44" s="3" t="str">
        <f>IF(Grades!AB44="","",(VLOOKUP(Grades!AB44,ALevels,2,FALSE)))</f>
        <v/>
      </c>
      <c r="AC44" s="3" t="str">
        <f>IF(Grades!AC44="","",(VLOOKUP(Grades!AC44,ALevels,2,FALSE)))</f>
        <v/>
      </c>
      <c r="AD44" s="3" t="str">
        <f>IF(Grades!AD44="","",(VLOOKUP(Grades!AD44,ALevels,2,FALSE)))</f>
        <v/>
      </c>
      <c r="AE44" s="3" t="str">
        <f>IF(Grades!AE44="","",(VLOOKUP(Grades!AE44,ALevels,2,FALSE)))</f>
        <v/>
      </c>
      <c r="AF44" s="3" t="str">
        <f>IF(Grades!AF44="","",(VLOOKUP(Grades!AF44,ALevels,2,FALSE)))</f>
        <v/>
      </c>
      <c r="AG44" s="3" t="str">
        <f>IF(Grades!AG44="","",(VLOOKUP(Grades!AG44,ALevels,2,FALSE)))</f>
        <v/>
      </c>
      <c r="AH44" s="3" t="str">
        <f>IF(Grades!AH44="","",(VLOOKUP(Grades!AH44,ALevels,2,FALSE)))</f>
        <v/>
      </c>
      <c r="AI44" s="3" t="str">
        <f>IF(Grades!AI44="","",(VLOOKUP(Grades!AI44,ALevels,2,FALSE)))</f>
        <v/>
      </c>
      <c r="AJ44" s="3" t="str">
        <f>IF(Grades!AJ44="","",(VLOOKUP(Grades!AJ44,ALevels,2,FALSE)))</f>
        <v/>
      </c>
      <c r="AK44" s="3" t="str">
        <f>IF(Grades!AK44="","",(VLOOKUP(Grades!AK44,ALevels,2,FALSE)))</f>
        <v/>
      </c>
      <c r="AL44" s="3" t="str">
        <f>IF(Grades!AL44="","",(VLOOKUP(Grades!AL44,ALevels,2,FALSE)))</f>
        <v/>
      </c>
      <c r="AM44" s="3" t="str">
        <f>IF(Grades!AM44="","",(VLOOKUP(Grades!AM44,ALevels,2,FALSE)))</f>
        <v/>
      </c>
      <c r="AN44" s="3" t="str">
        <f>IF(Grades!AN44="","",(VLOOKUP(Grades!AN44,ALevels,2,FALSE)))</f>
        <v/>
      </c>
      <c r="AO44" s="3" t="str">
        <f>IF(Grades!AO44="","",(VLOOKUP(Grades!AO44,ALevels,2,FALSE)))</f>
        <v/>
      </c>
      <c r="AP44" s="3" t="str">
        <f>IF(Grades!AP44="","",(VLOOKUP(Grades!AP44,ALevels,2,FALSE)))</f>
        <v/>
      </c>
      <c r="AQ44" s="3" t="str">
        <f>IF(Grades!AQ44="","",(VLOOKUP(Grades!AQ44,ALevels,2,FALSE)))</f>
        <v/>
      </c>
      <c r="AR44" s="3" t="str">
        <f>IF(Grades!AR44="","",(VLOOKUP(Grades!AR44,ALevels,2,FALSE)))</f>
        <v/>
      </c>
      <c r="AS44" s="3" t="str">
        <f>IF(Grades!AS44="","",(VLOOKUP(Grades!AS44,ALevels,2,FALSE)))</f>
        <v/>
      </c>
      <c r="AT44" s="3" t="str">
        <f>IF(Grades!AT44="","",(VLOOKUP(Grades!AT44,ALevels,2,FALSE)))</f>
        <v/>
      </c>
      <c r="AU44" s="3" t="str">
        <f>IF(Grades!AU44="","",(VLOOKUP(Grades!AU44,ALevels,2,FALSE)))</f>
        <v/>
      </c>
      <c r="AV44" s="3" t="str">
        <f>IF(Grades!AV44="","",(VLOOKUP(Grades!AV44,ALevels,2,FALSE)))</f>
        <v/>
      </c>
      <c r="AW44" s="6" t="str">
        <f>IF(Grades!AW44="","",(VLOOKUP(Grades!AW44,ASLevels,2,FALSE)))</f>
        <v/>
      </c>
      <c r="AX44" s="6" t="str">
        <f>IF(Grades!AX44="","",(VLOOKUP(Grades!AX44,ASLevels,2,FALSE)))</f>
        <v/>
      </c>
      <c r="AY44" s="6" t="str">
        <f>IF(Grades!AY44="","",(VLOOKUP(Grades!AY44,ASLevels,2,FALSE)))</f>
        <v/>
      </c>
      <c r="AZ44" s="6" t="str">
        <f>IF(Grades!AZ44="","",(VLOOKUP(Grades!AZ44,ASLevels,2,FALSE)))</f>
        <v/>
      </c>
      <c r="BA44" s="6" t="str">
        <f>IF(Grades!BA44="","",(VLOOKUP(Grades!BA44,ASLevels,2,FALSE)))</f>
        <v/>
      </c>
      <c r="BB44" s="6" t="str">
        <f>IF(Grades!BB44="","",(VLOOKUP(Grades!BB44,ASLevels,2,FALSE)))</f>
        <v/>
      </c>
      <c r="BC44" s="6" t="str">
        <f>IF(Grades!BC44="","",(VLOOKUP(Grades!BC44,ASLevels,2,FALSE)))</f>
        <v/>
      </c>
      <c r="BD44" s="6" t="str">
        <f>IF(Grades!BD44="","",(VLOOKUP(Grades!BD44,ASLevels,2,FALSE)))</f>
        <v/>
      </c>
      <c r="BE44" s="6" t="str">
        <f>IF(Grades!BE44="","",(VLOOKUP(Grades!BE44,ASLevels,2,FALSE)))</f>
        <v/>
      </c>
      <c r="BF44" s="6" t="str">
        <f>IF(Grades!BF44="","",(VLOOKUP(Grades!BF44,ASLevels,2,FALSE)))</f>
        <v/>
      </c>
      <c r="BG44" s="6" t="str">
        <f>IF(Grades!BG44="","",(VLOOKUP(Grades!BG44,ASLevels,2,FALSE)))</f>
        <v/>
      </c>
      <c r="BH44" s="6" t="str">
        <f>IF(Grades!BH44="","",(VLOOKUP(Grades!BH44,ASLevels,2,FALSE)))</f>
        <v/>
      </c>
      <c r="BI44" s="6" t="str">
        <f>IF(Grades!BI44="","",(VLOOKUP(Grades!BI44,ASLevels,2,FALSE)))</f>
        <v/>
      </c>
      <c r="BJ44" s="6" t="str">
        <f>IF(Grades!BJ44="","",(VLOOKUP(Grades!BJ44,ASLevels,2,FALSE)))</f>
        <v/>
      </c>
      <c r="BK44" s="6" t="str">
        <f>IF(Grades!BK44="","",(VLOOKUP(Grades!BK44,ASLevels,2,FALSE)))</f>
        <v/>
      </c>
      <c r="BL44" s="6" t="str">
        <f>IF(Grades!BL44="","",(VLOOKUP(Grades!BL44,ASLevels,2,FALSE)))</f>
        <v/>
      </c>
      <c r="BM44" s="6" t="str">
        <f>IF(Grades!BM44="","",(VLOOKUP(Grades!BM44,ASLevels,2,FALSE)))</f>
        <v/>
      </c>
      <c r="BN44" s="6" t="str">
        <f>IF(Grades!BN44="","",(VLOOKUP(Grades!BN44,ASLevels,2,FALSE)))</f>
        <v/>
      </c>
      <c r="BO44" s="6" t="str">
        <f>IF(Grades!BO44="","",(VLOOKUP(Grades!BO44,ASLevels,2,FALSE)))</f>
        <v/>
      </c>
      <c r="BP44" s="6" t="str">
        <f>IF(Grades!BP44="","",(VLOOKUP(Grades!BP44,ASLevels,2,FALSE)))</f>
        <v/>
      </c>
      <c r="BQ44" s="6" t="str">
        <f>IF(Grades!BQ44="","",(VLOOKUP(Grades!BQ44,ASLevels,2,FALSE)))</f>
        <v/>
      </c>
      <c r="BR44" s="6" t="str">
        <f>IF(Grades!BR44="","",(VLOOKUP(Grades!BR44,ASLevels,2,FALSE)))</f>
        <v/>
      </c>
      <c r="BS44" s="6" t="str">
        <f>IF(Grades!BS44="","",(VLOOKUP(Grades!BS44,ASLevels,2,FALSE)))</f>
        <v/>
      </c>
      <c r="BT44" s="6" t="str">
        <f>IF(Grades!BT44="","",(VLOOKUP(Grades!BT44,ASLevels,2,FALSE)))</f>
        <v/>
      </c>
      <c r="BU44" s="6" t="str">
        <f>IF(Grades!BU44="","",(VLOOKUP(Grades!BU44,ASLevels,2,FALSE)))</f>
        <v/>
      </c>
      <c r="BV44" s="6" t="str">
        <f>IF(Grades!BV44="","",(VLOOKUP(Grades!BV44,ASLevels,2,FALSE)))</f>
        <v/>
      </c>
      <c r="BW44" s="6" t="str">
        <f>IF(Grades!BW44="","",(VLOOKUP(Grades!BW44,ASLevels,2,FALSE)))</f>
        <v/>
      </c>
      <c r="BX44" s="6" t="str">
        <f>IF(Grades!BX44="","",(VLOOKUP(Grades!BX44,ASLevels,2,FALSE)))</f>
        <v/>
      </c>
      <c r="BY44" s="6" t="str">
        <f>IF(Grades!BY44="","",(VLOOKUP(Grades!BY44,ASLevels,2,FALSE)))</f>
        <v/>
      </c>
      <c r="BZ44" s="6" t="str">
        <f>IF(Grades!BZ44="","",(VLOOKUP(Grades!BZ44,ASLevels,2,FALSE)))</f>
        <v/>
      </c>
      <c r="CA44" s="6" t="str">
        <f>IF(Grades!CA44="","",(VLOOKUP(Grades!CA44,ASLevels,2,FALSE)))</f>
        <v/>
      </c>
      <c r="CB44" s="6" t="str">
        <f>IF(Grades!CB44="","",(VLOOKUP(Grades!CB44,ASLevels,2,FALSE)))</f>
        <v/>
      </c>
      <c r="CC44" s="6" t="str">
        <f>IF(Grades!CC44="","",(VLOOKUP(Grades!CC44,ASLevels,2,FALSE)))</f>
        <v/>
      </c>
      <c r="CD44" s="6" t="str">
        <f>IF(Grades!CD44="","",(VLOOKUP(Grades!CD44,ASLevels,2,FALSE)))</f>
        <v/>
      </c>
      <c r="CE44" s="6" t="str">
        <f>IF(Grades!CE44="","",(VLOOKUP(Grades!CE44,ASLevels,2,FALSE)))</f>
        <v/>
      </c>
      <c r="CF44" s="6" t="str">
        <f>IF(Grades!CF44="","",(VLOOKUP(Grades!CF44,ASLevels,2,FALSE)))</f>
        <v/>
      </c>
      <c r="CG44" s="6" t="str">
        <f>IF(Grades!CG44="","",(VLOOKUP(Grades!CG44,ASLevels,2,FALSE)))</f>
        <v/>
      </c>
      <c r="CH44" s="6" t="str">
        <f>IF(Grades!CH44="","",(VLOOKUP(Grades!CH44,ASLevels,2,FALSE)))</f>
        <v/>
      </c>
      <c r="CI44" s="6" t="str">
        <f>IF(Grades!CI44="","",(VLOOKUP(Grades!CI44,ASLevels,2,FALSE)))</f>
        <v/>
      </c>
      <c r="CJ44" s="6" t="str">
        <f>IF(Grades!CJ44="","",(VLOOKUP(Grades!CJ44,ASLevels,2,FALSE)))</f>
        <v/>
      </c>
      <c r="CK44" s="6" t="str">
        <f>IF(Grades!CK44="","",(VLOOKUP(Grades!CK44,ASLevels,2,FALSE)))</f>
        <v/>
      </c>
      <c r="CL44" s="6" t="str">
        <f>IF(Grades!CL44="","",(VLOOKUP(Grades!CL44,ASLevels,2,FALSE)))</f>
        <v/>
      </c>
      <c r="CM44" s="6" t="str">
        <f>IF(Grades!CM44="","",(VLOOKUP(Grades!CM44,ASLevels,2,FALSE)))</f>
        <v/>
      </c>
      <c r="CN44" s="6" t="str">
        <f>IF(Grades!CN44="","",(VLOOKUP(Grades!CN44,ASLevels,2,FALSE)))</f>
        <v/>
      </c>
      <c r="CO44" s="39" t="str">
        <f>IF(Grades!CO44="","",(VLOOKUP(Grades!CO44,EP,2,FALSE)))</f>
        <v/>
      </c>
      <c r="CP44" s="9" t="str">
        <f>IF(Grades!CP44="","",(VLOOKUP(Grades!CP44,KeySkills,2,FALSE)))</f>
        <v/>
      </c>
      <c r="CQ44" s="9" t="str">
        <f>IF(Grades!CQ44="","",(VLOOKUP(Grades!CQ44,KeySkills,2,FALSE)))</f>
        <v/>
      </c>
      <c r="CR44" s="9" t="str">
        <f>IF(Grades!CR44="","",(VLOOKUP(Grades!CR44,KeySkills,2,FALSE)))</f>
        <v/>
      </c>
      <c r="CS44" s="13" t="str">
        <f>IF(Grades!CS44="","",(VLOOKUP(Grades!CS44,BTECOCRNatCert,2,FALSE)))</f>
        <v/>
      </c>
      <c r="CT44" s="13" t="str">
        <f>IF(Grades!CT44="","",(VLOOKUP(Grades!CT44,BTECOCRNatCert,2,FALSE)))</f>
        <v/>
      </c>
      <c r="CU44" s="13" t="str">
        <f>IF(Grades!CU44="","",(VLOOKUP(Grades!CU44,BTECOCRNatCert,2,FALSE)))</f>
        <v/>
      </c>
      <c r="CV44" s="13" t="str">
        <f>IF(Grades!CV44="","",(VLOOKUP(Grades!CV44,BTECOCRNatCert,2,FALSE)))</f>
        <v/>
      </c>
      <c r="CW44" s="13" t="str">
        <f>IF(Grades!CW44="","",(VLOOKUP(Grades!CW44,BTECOCRNatCert,2,FALSE)))</f>
        <v/>
      </c>
      <c r="CX44" s="13" t="str">
        <f>IF(Grades!CX44="","",(VLOOKUP(Grades!CX44,BTECOCRNatCert,2,FALSE)))</f>
        <v/>
      </c>
      <c r="CY44" s="13" t="str">
        <f>IF(Grades!CY44="","",(VLOOKUP(Grades!CY44,BTECOCRNatCert,2,FALSE)))</f>
        <v/>
      </c>
      <c r="CZ44" s="15" t="str">
        <f>IF(Grades!CZ44="","",(VLOOKUP(Grades!CZ44,BTECNatDip,2,FALSE)))</f>
        <v/>
      </c>
      <c r="DA44" s="15" t="str">
        <f>IF(Grades!DA44="","",(VLOOKUP(Grades!DA44,BTECNatDip,2,FALSE)))</f>
        <v/>
      </c>
      <c r="DB44" s="15" t="str">
        <f>IF(Grades!DB44="","",(VLOOKUP(Grades!DB44,BTECNatDip,2,FALSE)))</f>
        <v/>
      </c>
      <c r="DC44" s="21" t="str">
        <f>IF(Grades!DC44="","",(VLOOKUP(Grades!DC44,OCRNatDip,2,FALSE)))</f>
        <v/>
      </c>
      <c r="DD44" s="21" t="str">
        <f>IF(Grades!DD44="","",(VLOOKUP(Grades!DD44,OCRNatDip,2,FALSE)))</f>
        <v/>
      </c>
      <c r="DE44" s="21" t="str">
        <f>IF(Grades!DE44="","",(VLOOKUP(Grades!DE44,OCRNatDip,2,FALSE)))</f>
        <v/>
      </c>
      <c r="DF44" s="37" t="str">
        <f>IF(Grades!DF44="","",(VLOOKUP(Grades!DF44,BTECExtDip,2,FALSE)))</f>
        <v/>
      </c>
      <c r="DG44" s="37" t="str">
        <f>IF(Grades!DG44="","",(VLOOKUP(Grades!DG44,BTECExtDip,2,FALSE)))</f>
        <v/>
      </c>
      <c r="DH44" s="37" t="str">
        <f>IF(Grades!DH44="","",(VLOOKUP(Grades!DH44,BTECExtDip,2,FALSE)))</f>
        <v/>
      </c>
      <c r="DI44" s="21" t="str">
        <f>IF(Grades!DI44="","",(VLOOKUP(Grades!DI44,OCRExtDip,2,FALSE)))</f>
        <v/>
      </c>
      <c r="DJ44" s="21" t="str">
        <f>IF(Grades!DJ44="","",(VLOOKUP(Grades!DJ44,OCRExtDip,2,FALSE)))</f>
        <v/>
      </c>
      <c r="DK44" s="21" t="str">
        <f>IF(Grades!DK44="","",(VLOOKUP(Grades!DK44,OCRExtDip,2,FALSE)))</f>
        <v/>
      </c>
      <c r="DL44" s="17" t="str">
        <f>IF(Grades!DL44="","",(VLOOKUP(Grades!DL44,PL,2,FALSE)))</f>
        <v/>
      </c>
      <c r="DM44" s="38" t="str">
        <f>IF(Grades!DM44="","",(VLOOKUP(Grades!DM44,FSM,2,FALSE)))</f>
        <v/>
      </c>
      <c r="DN44" s="38" t="str">
        <f>IF(Grades!DN44="","",(VLOOKUP(Grades!DN44,FSM,2,FALSE)))</f>
        <v/>
      </c>
      <c r="DO44" s="9" t="str">
        <f>IF(Grades!DO44="","",(VLOOKUP(Grades!DO44,AEA,2,FALSE)))</f>
        <v/>
      </c>
      <c r="DP44" s="9" t="str">
        <f>IF(Grades!DP44="","",(VLOOKUP(Grades!DP44,AEA,2,FALSE)))</f>
        <v/>
      </c>
      <c r="DQ44" s="9" t="str">
        <f>IF(Grades!DQ44="","",(VLOOKUP(Grades!DQ44,AEA,2,FALSE)))</f>
        <v/>
      </c>
      <c r="DR44" s="62" t="str">
        <f>IF(Grades!DR44="","",(VLOOKUP(Grades!DR44,AllDip?,2,FALSE)))</f>
        <v/>
      </c>
      <c r="DT44" s="1">
        <f t="shared" si="14"/>
        <v>0</v>
      </c>
      <c r="DU44" s="1">
        <f t="shared" si="23"/>
        <v>0</v>
      </c>
      <c r="DV44" s="1">
        <f t="shared" si="24"/>
        <v>0</v>
      </c>
      <c r="DW44" s="1">
        <f t="shared" si="25"/>
        <v>0</v>
      </c>
      <c r="DX44" s="1">
        <f t="shared" si="26"/>
        <v>0</v>
      </c>
      <c r="DY44" s="172">
        <f t="shared" si="4"/>
        <v>0</v>
      </c>
      <c r="DZ44" s="1">
        <f t="shared" si="27"/>
        <v>0</v>
      </c>
      <c r="EA44" s="1">
        <f t="shared" si="28"/>
        <v>0</v>
      </c>
      <c r="EB44" s="1">
        <f t="shared" si="29"/>
        <v>0</v>
      </c>
      <c r="EC44" s="1">
        <f t="shared" si="30"/>
        <v>0</v>
      </c>
      <c r="ED44" s="1">
        <f t="shared" si="31"/>
        <v>0</v>
      </c>
      <c r="EE44" s="1">
        <f t="shared" si="32"/>
        <v>0</v>
      </c>
      <c r="EF44" s="1">
        <f t="shared" si="33"/>
        <v>0</v>
      </c>
      <c r="EG44" s="1">
        <f t="shared" si="34"/>
        <v>0</v>
      </c>
      <c r="EH44" s="1">
        <f t="shared" si="15"/>
        <v>0</v>
      </c>
      <c r="EI44" s="1">
        <f t="shared" si="16"/>
        <v>0</v>
      </c>
      <c r="EJ44" s="1">
        <f t="shared" si="17"/>
        <v>0</v>
      </c>
      <c r="EK44" s="1">
        <f t="shared" si="22"/>
        <v>0</v>
      </c>
      <c r="EL44" s="1">
        <f t="shared" si="18"/>
        <v>0</v>
      </c>
      <c r="EM44" s="1" t="e">
        <f t="shared" si="19"/>
        <v>#DIV/0!</v>
      </c>
      <c r="EN44" s="1" t="e">
        <f t="shared" si="20"/>
        <v>#DIV/0!</v>
      </c>
      <c r="EO44" s="1" t="e">
        <f t="shared" si="21"/>
        <v>#DIV/0!</v>
      </c>
    </row>
    <row r="45" spans="1:145" ht="11.25" x14ac:dyDescent="0.2">
      <c r="A45" s="92"/>
      <c r="B45" s="92"/>
      <c r="C45" s="92"/>
      <c r="D45" s="92"/>
      <c r="E45" s="3" t="str">
        <f>IF(Grades!E45="","",(VLOOKUP(Grades!E45,ALevels,2,FALSE)))</f>
        <v/>
      </c>
      <c r="F45" s="3" t="str">
        <f>IF(Grades!F45="","",(VLOOKUP(Grades!F45,ALevels,2,FALSE)))</f>
        <v/>
      </c>
      <c r="G45" s="3" t="str">
        <f>IF(Grades!G45="","",(VLOOKUP(Grades!G45,ALevels,2,FALSE)))</f>
        <v/>
      </c>
      <c r="H45" s="3" t="str">
        <f>IF(Grades!H45="","",(VLOOKUP(Grades!H45,ALevels,2,FALSE)))</f>
        <v/>
      </c>
      <c r="I45" s="3" t="str">
        <f>IF(Grades!I45="","",(VLOOKUP(Grades!I45,ALevels,2,FALSE)))</f>
        <v/>
      </c>
      <c r="J45" s="3" t="str">
        <f>IF(Grades!J45="","",(VLOOKUP(Grades!J45,ALevels,2,FALSE)))</f>
        <v/>
      </c>
      <c r="K45" s="3" t="str">
        <f>IF(Grades!K45="","",(VLOOKUP(Grades!K45,ALevels,2,FALSE)))</f>
        <v/>
      </c>
      <c r="L45" s="3" t="str">
        <f>IF(Grades!L45="","",(VLOOKUP(Grades!L45,ALevels,2,FALSE)))</f>
        <v/>
      </c>
      <c r="M45" s="3" t="str">
        <f>IF(Grades!M45="","",(VLOOKUP(Grades!M45,ALevels,2,FALSE)))</f>
        <v/>
      </c>
      <c r="N45" s="3" t="str">
        <f>IF(Grades!N45="","",(VLOOKUP(Grades!N45,ALevels,2,FALSE)))</f>
        <v/>
      </c>
      <c r="O45" s="3" t="str">
        <f>IF(Grades!O45="","",(VLOOKUP(Grades!O45,ALevels,2,FALSE)))</f>
        <v/>
      </c>
      <c r="P45" s="3" t="str">
        <f>IF(Grades!P45="","",(VLOOKUP(Grades!P45,ALevels,2,FALSE)))</f>
        <v/>
      </c>
      <c r="Q45" s="3" t="str">
        <f>IF(Grades!Q45="","",(VLOOKUP(Grades!Q45,ALevels,2,FALSE)))</f>
        <v/>
      </c>
      <c r="R45" s="3" t="str">
        <f>IF(Grades!R45="","",(VLOOKUP(Grades!R45,ALevels,2,FALSE)))</f>
        <v/>
      </c>
      <c r="S45" s="3" t="str">
        <f>IF(Grades!S45="","",(VLOOKUP(Grades!S45,ALevels,2,FALSE)))</f>
        <v/>
      </c>
      <c r="T45" s="3" t="str">
        <f>IF(Grades!T45="","",(VLOOKUP(Grades!T45,ALevels,2,FALSE)))</f>
        <v/>
      </c>
      <c r="U45" s="3" t="str">
        <f>IF(Grades!U45="","",(VLOOKUP(Grades!U45,ALevels,2,FALSE)))</f>
        <v/>
      </c>
      <c r="V45" s="3" t="str">
        <f>IF(Grades!V45="","",(VLOOKUP(Grades!V45,ALevels,2,FALSE)))</f>
        <v/>
      </c>
      <c r="W45" s="3" t="str">
        <f>IF(Grades!W45="","",(VLOOKUP(Grades!W45,ALevels,2,FALSE)))</f>
        <v/>
      </c>
      <c r="X45" s="3" t="str">
        <f>IF(Grades!X45="","",(VLOOKUP(Grades!X45,ALevels,2,FALSE)))</f>
        <v/>
      </c>
      <c r="Y45" s="3" t="str">
        <f>IF(Grades!Y45="","",(VLOOKUP(Grades!Y45,ALevels,2,FALSE)))</f>
        <v/>
      </c>
      <c r="Z45" s="3" t="str">
        <f>IF(Grades!Z45="","",(VLOOKUP(Grades!Z45,ALevels,2,FALSE)))</f>
        <v/>
      </c>
      <c r="AA45" s="3" t="str">
        <f>IF(Grades!AA45="","",(VLOOKUP(Grades!AA45,ALevels,2,FALSE)))</f>
        <v/>
      </c>
      <c r="AB45" s="3" t="str">
        <f>IF(Grades!AB45="","",(VLOOKUP(Grades!AB45,ALevels,2,FALSE)))</f>
        <v/>
      </c>
      <c r="AC45" s="3" t="str">
        <f>IF(Grades!AC45="","",(VLOOKUP(Grades!AC45,ALevels,2,FALSE)))</f>
        <v/>
      </c>
      <c r="AD45" s="3" t="str">
        <f>IF(Grades!AD45="","",(VLOOKUP(Grades!AD45,ALevels,2,FALSE)))</f>
        <v/>
      </c>
      <c r="AE45" s="3" t="str">
        <f>IF(Grades!AE45="","",(VLOOKUP(Grades!AE45,ALevels,2,FALSE)))</f>
        <v/>
      </c>
      <c r="AF45" s="3" t="str">
        <f>IF(Grades!AF45="","",(VLOOKUP(Grades!AF45,ALevels,2,FALSE)))</f>
        <v/>
      </c>
      <c r="AG45" s="3" t="str">
        <f>IF(Grades!AG45="","",(VLOOKUP(Grades!AG45,ALevels,2,FALSE)))</f>
        <v/>
      </c>
      <c r="AH45" s="3" t="str">
        <f>IF(Grades!AH45="","",(VLOOKUP(Grades!AH45,ALevels,2,FALSE)))</f>
        <v/>
      </c>
      <c r="AI45" s="3" t="str">
        <f>IF(Grades!AI45="","",(VLOOKUP(Grades!AI45,ALevels,2,FALSE)))</f>
        <v/>
      </c>
      <c r="AJ45" s="3" t="str">
        <f>IF(Grades!AJ45="","",(VLOOKUP(Grades!AJ45,ALevels,2,FALSE)))</f>
        <v/>
      </c>
      <c r="AK45" s="3" t="str">
        <f>IF(Grades!AK45="","",(VLOOKUP(Grades!AK45,ALevels,2,FALSE)))</f>
        <v/>
      </c>
      <c r="AL45" s="3" t="str">
        <f>IF(Grades!AL45="","",(VLOOKUP(Grades!AL45,ALevels,2,FALSE)))</f>
        <v/>
      </c>
      <c r="AM45" s="3" t="str">
        <f>IF(Grades!AM45="","",(VLOOKUP(Grades!AM45,ALevels,2,FALSE)))</f>
        <v/>
      </c>
      <c r="AN45" s="3" t="str">
        <f>IF(Grades!AN45="","",(VLOOKUP(Grades!AN45,ALevels,2,FALSE)))</f>
        <v/>
      </c>
      <c r="AO45" s="3" t="str">
        <f>IF(Grades!AO45="","",(VLOOKUP(Grades!AO45,ALevels,2,FALSE)))</f>
        <v/>
      </c>
      <c r="AP45" s="3" t="str">
        <f>IF(Grades!AP45="","",(VLOOKUP(Grades!AP45,ALevels,2,FALSE)))</f>
        <v/>
      </c>
      <c r="AQ45" s="3" t="str">
        <f>IF(Grades!AQ45="","",(VLOOKUP(Grades!AQ45,ALevels,2,FALSE)))</f>
        <v/>
      </c>
      <c r="AR45" s="3" t="str">
        <f>IF(Grades!AR45="","",(VLOOKUP(Grades!AR45,ALevels,2,FALSE)))</f>
        <v/>
      </c>
      <c r="AS45" s="3" t="str">
        <f>IF(Grades!AS45="","",(VLOOKUP(Grades!AS45,ALevels,2,FALSE)))</f>
        <v/>
      </c>
      <c r="AT45" s="3" t="str">
        <f>IF(Grades!AT45="","",(VLOOKUP(Grades!AT45,ALevels,2,FALSE)))</f>
        <v/>
      </c>
      <c r="AU45" s="3" t="str">
        <f>IF(Grades!AU45="","",(VLOOKUP(Grades!AU45,ALevels,2,FALSE)))</f>
        <v/>
      </c>
      <c r="AV45" s="3" t="str">
        <f>IF(Grades!AV45="","",(VLOOKUP(Grades!AV45,ALevels,2,FALSE)))</f>
        <v/>
      </c>
      <c r="AW45" s="6" t="str">
        <f>IF(Grades!AW45="","",(VLOOKUP(Grades!AW45,ASLevels,2,FALSE)))</f>
        <v/>
      </c>
      <c r="AX45" s="6" t="str">
        <f>IF(Grades!AX45="","",(VLOOKUP(Grades!AX45,ASLevels,2,FALSE)))</f>
        <v/>
      </c>
      <c r="AY45" s="6" t="str">
        <f>IF(Grades!AY45="","",(VLOOKUP(Grades!AY45,ASLevels,2,FALSE)))</f>
        <v/>
      </c>
      <c r="AZ45" s="6" t="str">
        <f>IF(Grades!AZ45="","",(VLOOKUP(Grades!AZ45,ASLevels,2,FALSE)))</f>
        <v/>
      </c>
      <c r="BA45" s="6" t="str">
        <f>IF(Grades!BA45="","",(VLOOKUP(Grades!BA45,ASLevels,2,FALSE)))</f>
        <v/>
      </c>
      <c r="BB45" s="6" t="str">
        <f>IF(Grades!BB45="","",(VLOOKUP(Grades!BB45,ASLevels,2,FALSE)))</f>
        <v/>
      </c>
      <c r="BC45" s="6" t="str">
        <f>IF(Grades!BC45="","",(VLOOKUP(Grades!BC45,ASLevels,2,FALSE)))</f>
        <v/>
      </c>
      <c r="BD45" s="6" t="str">
        <f>IF(Grades!BD45="","",(VLOOKUP(Grades!BD45,ASLevels,2,FALSE)))</f>
        <v/>
      </c>
      <c r="BE45" s="6" t="str">
        <f>IF(Grades!BE45="","",(VLOOKUP(Grades!BE45,ASLevels,2,FALSE)))</f>
        <v/>
      </c>
      <c r="BF45" s="6" t="str">
        <f>IF(Grades!BF45="","",(VLOOKUP(Grades!BF45,ASLevels,2,FALSE)))</f>
        <v/>
      </c>
      <c r="BG45" s="6" t="str">
        <f>IF(Grades!BG45="","",(VLOOKUP(Grades!BG45,ASLevels,2,FALSE)))</f>
        <v/>
      </c>
      <c r="BH45" s="6" t="str">
        <f>IF(Grades!BH45="","",(VLOOKUP(Grades!BH45,ASLevels,2,FALSE)))</f>
        <v/>
      </c>
      <c r="BI45" s="6" t="str">
        <f>IF(Grades!BI45="","",(VLOOKUP(Grades!BI45,ASLevels,2,FALSE)))</f>
        <v/>
      </c>
      <c r="BJ45" s="6" t="str">
        <f>IF(Grades!BJ45="","",(VLOOKUP(Grades!BJ45,ASLevels,2,FALSE)))</f>
        <v/>
      </c>
      <c r="BK45" s="6" t="str">
        <f>IF(Grades!BK45="","",(VLOOKUP(Grades!BK45,ASLevels,2,FALSE)))</f>
        <v/>
      </c>
      <c r="BL45" s="6" t="str">
        <f>IF(Grades!BL45="","",(VLOOKUP(Grades!BL45,ASLevels,2,FALSE)))</f>
        <v/>
      </c>
      <c r="BM45" s="6" t="str">
        <f>IF(Grades!BM45="","",(VLOOKUP(Grades!BM45,ASLevels,2,FALSE)))</f>
        <v/>
      </c>
      <c r="BN45" s="6" t="str">
        <f>IF(Grades!BN45="","",(VLOOKUP(Grades!BN45,ASLevels,2,FALSE)))</f>
        <v/>
      </c>
      <c r="BO45" s="6" t="str">
        <f>IF(Grades!BO45="","",(VLOOKUP(Grades!BO45,ASLevels,2,FALSE)))</f>
        <v/>
      </c>
      <c r="BP45" s="6" t="str">
        <f>IF(Grades!BP45="","",(VLOOKUP(Grades!BP45,ASLevels,2,FALSE)))</f>
        <v/>
      </c>
      <c r="BQ45" s="6" t="str">
        <f>IF(Grades!BQ45="","",(VLOOKUP(Grades!BQ45,ASLevels,2,FALSE)))</f>
        <v/>
      </c>
      <c r="BR45" s="6" t="str">
        <f>IF(Grades!BR45="","",(VLOOKUP(Grades!BR45,ASLevels,2,FALSE)))</f>
        <v/>
      </c>
      <c r="BS45" s="6" t="str">
        <f>IF(Grades!BS45="","",(VLOOKUP(Grades!BS45,ASLevels,2,FALSE)))</f>
        <v/>
      </c>
      <c r="BT45" s="6" t="str">
        <f>IF(Grades!BT45="","",(VLOOKUP(Grades!BT45,ASLevels,2,FALSE)))</f>
        <v/>
      </c>
      <c r="BU45" s="6" t="str">
        <f>IF(Grades!BU45="","",(VLOOKUP(Grades!BU45,ASLevels,2,FALSE)))</f>
        <v/>
      </c>
      <c r="BV45" s="6" t="str">
        <f>IF(Grades!BV45="","",(VLOOKUP(Grades!BV45,ASLevels,2,FALSE)))</f>
        <v/>
      </c>
      <c r="BW45" s="6" t="str">
        <f>IF(Grades!BW45="","",(VLOOKUP(Grades!BW45,ASLevels,2,FALSE)))</f>
        <v/>
      </c>
      <c r="BX45" s="6" t="str">
        <f>IF(Grades!BX45="","",(VLOOKUP(Grades!BX45,ASLevels,2,FALSE)))</f>
        <v/>
      </c>
      <c r="BY45" s="6" t="str">
        <f>IF(Grades!BY45="","",(VLOOKUP(Grades!BY45,ASLevels,2,FALSE)))</f>
        <v/>
      </c>
      <c r="BZ45" s="6" t="str">
        <f>IF(Grades!BZ45="","",(VLOOKUP(Grades!BZ45,ASLevels,2,FALSE)))</f>
        <v/>
      </c>
      <c r="CA45" s="6" t="str">
        <f>IF(Grades!CA45="","",(VLOOKUP(Grades!CA45,ASLevels,2,FALSE)))</f>
        <v/>
      </c>
      <c r="CB45" s="6" t="str">
        <f>IF(Grades!CB45="","",(VLOOKUP(Grades!CB45,ASLevels,2,FALSE)))</f>
        <v/>
      </c>
      <c r="CC45" s="6" t="str">
        <f>IF(Grades!CC45="","",(VLOOKUP(Grades!CC45,ASLevels,2,FALSE)))</f>
        <v/>
      </c>
      <c r="CD45" s="6" t="str">
        <f>IF(Grades!CD45="","",(VLOOKUP(Grades!CD45,ASLevels,2,FALSE)))</f>
        <v/>
      </c>
      <c r="CE45" s="6" t="str">
        <f>IF(Grades!CE45="","",(VLOOKUP(Grades!CE45,ASLevels,2,FALSE)))</f>
        <v/>
      </c>
      <c r="CF45" s="6" t="str">
        <f>IF(Grades!CF45="","",(VLOOKUP(Grades!CF45,ASLevels,2,FALSE)))</f>
        <v/>
      </c>
      <c r="CG45" s="6" t="str">
        <f>IF(Grades!CG45="","",(VLOOKUP(Grades!CG45,ASLevels,2,FALSE)))</f>
        <v/>
      </c>
      <c r="CH45" s="6" t="str">
        <f>IF(Grades!CH45="","",(VLOOKUP(Grades!CH45,ASLevels,2,FALSE)))</f>
        <v/>
      </c>
      <c r="CI45" s="6" t="str">
        <f>IF(Grades!CI45="","",(VLOOKUP(Grades!CI45,ASLevels,2,FALSE)))</f>
        <v/>
      </c>
      <c r="CJ45" s="6" t="str">
        <f>IF(Grades!CJ45="","",(VLOOKUP(Grades!CJ45,ASLevels,2,FALSE)))</f>
        <v/>
      </c>
      <c r="CK45" s="6" t="str">
        <f>IF(Grades!CK45="","",(VLOOKUP(Grades!CK45,ASLevels,2,FALSE)))</f>
        <v/>
      </c>
      <c r="CL45" s="6" t="str">
        <f>IF(Grades!CL45="","",(VLOOKUP(Grades!CL45,ASLevels,2,FALSE)))</f>
        <v/>
      </c>
      <c r="CM45" s="6" t="str">
        <f>IF(Grades!CM45="","",(VLOOKUP(Grades!CM45,ASLevels,2,FALSE)))</f>
        <v/>
      </c>
      <c r="CN45" s="6" t="str">
        <f>IF(Grades!CN45="","",(VLOOKUP(Grades!CN45,ASLevels,2,FALSE)))</f>
        <v/>
      </c>
      <c r="CO45" s="39" t="str">
        <f>IF(Grades!CO45="","",(VLOOKUP(Grades!CO45,EP,2,FALSE)))</f>
        <v/>
      </c>
      <c r="CP45" s="9" t="str">
        <f>IF(Grades!CP45="","",(VLOOKUP(Grades!CP45,KeySkills,2,FALSE)))</f>
        <v/>
      </c>
      <c r="CQ45" s="9" t="str">
        <f>IF(Grades!CQ45="","",(VLOOKUP(Grades!CQ45,KeySkills,2,FALSE)))</f>
        <v/>
      </c>
      <c r="CR45" s="9" t="str">
        <f>IF(Grades!CR45="","",(VLOOKUP(Grades!CR45,KeySkills,2,FALSE)))</f>
        <v/>
      </c>
      <c r="CS45" s="13" t="str">
        <f>IF(Grades!CS45="","",(VLOOKUP(Grades!CS45,BTECOCRNatCert,2,FALSE)))</f>
        <v/>
      </c>
      <c r="CT45" s="13" t="str">
        <f>IF(Grades!CT45="","",(VLOOKUP(Grades!CT45,BTECOCRNatCert,2,FALSE)))</f>
        <v/>
      </c>
      <c r="CU45" s="13" t="str">
        <f>IF(Grades!CU45="","",(VLOOKUP(Grades!CU45,BTECOCRNatCert,2,FALSE)))</f>
        <v/>
      </c>
      <c r="CV45" s="13" t="str">
        <f>IF(Grades!CV45="","",(VLOOKUP(Grades!CV45,BTECOCRNatCert,2,FALSE)))</f>
        <v/>
      </c>
      <c r="CW45" s="13" t="str">
        <f>IF(Grades!CW45="","",(VLOOKUP(Grades!CW45,BTECOCRNatCert,2,FALSE)))</f>
        <v/>
      </c>
      <c r="CX45" s="13" t="str">
        <f>IF(Grades!CX45="","",(VLOOKUP(Grades!CX45,BTECOCRNatCert,2,FALSE)))</f>
        <v/>
      </c>
      <c r="CY45" s="13" t="str">
        <f>IF(Grades!CY45="","",(VLOOKUP(Grades!CY45,BTECOCRNatCert,2,FALSE)))</f>
        <v/>
      </c>
      <c r="CZ45" s="15" t="str">
        <f>IF(Grades!CZ45="","",(VLOOKUP(Grades!CZ45,BTECNatDip,2,FALSE)))</f>
        <v/>
      </c>
      <c r="DA45" s="15" t="str">
        <f>IF(Grades!DA45="","",(VLOOKUP(Grades!DA45,BTECNatDip,2,FALSE)))</f>
        <v/>
      </c>
      <c r="DB45" s="15" t="str">
        <f>IF(Grades!DB45="","",(VLOOKUP(Grades!DB45,BTECNatDip,2,FALSE)))</f>
        <v/>
      </c>
      <c r="DC45" s="21" t="str">
        <f>IF(Grades!DC45="","",(VLOOKUP(Grades!DC45,OCRNatDip,2,FALSE)))</f>
        <v/>
      </c>
      <c r="DD45" s="21" t="str">
        <f>IF(Grades!DD45="","",(VLOOKUP(Grades!DD45,OCRNatDip,2,FALSE)))</f>
        <v/>
      </c>
      <c r="DE45" s="21" t="str">
        <f>IF(Grades!DE45="","",(VLOOKUP(Grades!DE45,OCRNatDip,2,FALSE)))</f>
        <v/>
      </c>
      <c r="DF45" s="37" t="str">
        <f>IF(Grades!DF45="","",(VLOOKUP(Grades!DF45,BTECExtDip,2,FALSE)))</f>
        <v/>
      </c>
      <c r="DG45" s="37" t="str">
        <f>IF(Grades!DG45="","",(VLOOKUP(Grades!DG45,BTECExtDip,2,FALSE)))</f>
        <v/>
      </c>
      <c r="DH45" s="37" t="str">
        <f>IF(Grades!DH45="","",(VLOOKUP(Grades!DH45,BTECExtDip,2,FALSE)))</f>
        <v/>
      </c>
      <c r="DI45" s="21" t="str">
        <f>IF(Grades!DI45="","",(VLOOKUP(Grades!DI45,OCRExtDip,2,FALSE)))</f>
        <v/>
      </c>
      <c r="DJ45" s="21" t="str">
        <f>IF(Grades!DJ45="","",(VLOOKUP(Grades!DJ45,OCRExtDip,2,FALSE)))</f>
        <v/>
      </c>
      <c r="DK45" s="21" t="str">
        <f>IF(Grades!DK45="","",(VLOOKUP(Grades!DK45,OCRExtDip,2,FALSE)))</f>
        <v/>
      </c>
      <c r="DL45" s="17" t="str">
        <f>IF(Grades!DL45="","",(VLOOKUP(Grades!DL45,PL,2,FALSE)))</f>
        <v/>
      </c>
      <c r="DM45" s="38" t="str">
        <f>IF(Grades!DM45="","",(VLOOKUP(Grades!DM45,FSM,2,FALSE)))</f>
        <v/>
      </c>
      <c r="DN45" s="38" t="str">
        <f>IF(Grades!DN45="","",(VLOOKUP(Grades!DN45,FSM,2,FALSE)))</f>
        <v/>
      </c>
      <c r="DO45" s="9" t="str">
        <f>IF(Grades!DO45="","",(VLOOKUP(Grades!DO45,AEA,2,FALSE)))</f>
        <v/>
      </c>
      <c r="DP45" s="9" t="str">
        <f>IF(Grades!DP45="","",(VLOOKUP(Grades!DP45,AEA,2,FALSE)))</f>
        <v/>
      </c>
      <c r="DQ45" s="9" t="str">
        <f>IF(Grades!DQ45="","",(VLOOKUP(Grades!DQ45,AEA,2,FALSE)))</f>
        <v/>
      </c>
      <c r="DR45" s="62" t="str">
        <f>IF(Grades!DR45="","",(VLOOKUP(Grades!DR45,AllDip?,2,FALSE)))</f>
        <v/>
      </c>
      <c r="DT45" s="1">
        <f t="shared" si="14"/>
        <v>0</v>
      </c>
      <c r="DU45" s="1">
        <f t="shared" si="23"/>
        <v>0</v>
      </c>
      <c r="DV45" s="1">
        <f t="shared" si="24"/>
        <v>0</v>
      </c>
      <c r="DW45" s="1">
        <f t="shared" si="25"/>
        <v>0</v>
      </c>
      <c r="DX45" s="1">
        <f t="shared" si="26"/>
        <v>0</v>
      </c>
      <c r="DY45" s="172">
        <f t="shared" si="4"/>
        <v>0</v>
      </c>
      <c r="DZ45" s="1">
        <f t="shared" si="27"/>
        <v>0</v>
      </c>
      <c r="EA45" s="1">
        <f t="shared" si="28"/>
        <v>0</v>
      </c>
      <c r="EB45" s="1">
        <f t="shared" si="29"/>
        <v>0</v>
      </c>
      <c r="EC45" s="1">
        <f t="shared" si="30"/>
        <v>0</v>
      </c>
      <c r="ED45" s="1">
        <f t="shared" si="31"/>
        <v>0</v>
      </c>
      <c r="EE45" s="1">
        <f t="shared" si="32"/>
        <v>0</v>
      </c>
      <c r="EF45" s="1">
        <f t="shared" si="33"/>
        <v>0</v>
      </c>
      <c r="EG45" s="1">
        <f t="shared" si="34"/>
        <v>0</v>
      </c>
      <c r="EH45" s="1">
        <f t="shared" si="15"/>
        <v>0</v>
      </c>
      <c r="EI45" s="1">
        <f t="shared" si="16"/>
        <v>0</v>
      </c>
      <c r="EJ45" s="1">
        <f t="shared" si="17"/>
        <v>0</v>
      </c>
      <c r="EK45" s="1">
        <f t="shared" si="22"/>
        <v>0</v>
      </c>
      <c r="EL45" s="1">
        <f t="shared" si="18"/>
        <v>0</v>
      </c>
      <c r="EM45" s="1" t="e">
        <f t="shared" si="19"/>
        <v>#DIV/0!</v>
      </c>
      <c r="EN45" s="1" t="e">
        <f t="shared" si="20"/>
        <v>#DIV/0!</v>
      </c>
      <c r="EO45" s="1" t="e">
        <f t="shared" si="21"/>
        <v>#DIV/0!</v>
      </c>
    </row>
    <row r="46" spans="1:145" ht="11.25" x14ac:dyDescent="0.2">
      <c r="A46" s="92"/>
      <c r="B46" s="92"/>
      <c r="C46" s="92"/>
      <c r="D46" s="92"/>
      <c r="E46" s="3" t="str">
        <f>IF(Grades!E46="","",(VLOOKUP(Grades!E46,ALevels,2,FALSE)))</f>
        <v/>
      </c>
      <c r="F46" s="3" t="str">
        <f>IF(Grades!F46="","",(VLOOKUP(Grades!F46,ALevels,2,FALSE)))</f>
        <v/>
      </c>
      <c r="G46" s="3" t="str">
        <f>IF(Grades!G46="","",(VLOOKUP(Grades!G46,ALevels,2,FALSE)))</f>
        <v/>
      </c>
      <c r="H46" s="3" t="str">
        <f>IF(Grades!H46="","",(VLOOKUP(Grades!H46,ALevels,2,FALSE)))</f>
        <v/>
      </c>
      <c r="I46" s="3" t="str">
        <f>IF(Grades!I46="","",(VLOOKUP(Grades!I46,ALevels,2,FALSE)))</f>
        <v/>
      </c>
      <c r="J46" s="3" t="str">
        <f>IF(Grades!J46="","",(VLOOKUP(Grades!J46,ALevels,2,FALSE)))</f>
        <v/>
      </c>
      <c r="K46" s="3" t="str">
        <f>IF(Grades!K46="","",(VLOOKUP(Grades!K46,ALevels,2,FALSE)))</f>
        <v/>
      </c>
      <c r="L46" s="3" t="str">
        <f>IF(Grades!L46="","",(VLOOKUP(Grades!L46,ALevels,2,FALSE)))</f>
        <v/>
      </c>
      <c r="M46" s="3" t="str">
        <f>IF(Grades!M46="","",(VLOOKUP(Grades!M46,ALevels,2,FALSE)))</f>
        <v/>
      </c>
      <c r="N46" s="3" t="str">
        <f>IF(Grades!N46="","",(VLOOKUP(Grades!N46,ALevels,2,FALSE)))</f>
        <v/>
      </c>
      <c r="O46" s="3" t="str">
        <f>IF(Grades!O46="","",(VLOOKUP(Grades!O46,ALevels,2,FALSE)))</f>
        <v/>
      </c>
      <c r="P46" s="3" t="str">
        <f>IF(Grades!P46="","",(VLOOKUP(Grades!P46,ALevels,2,FALSE)))</f>
        <v/>
      </c>
      <c r="Q46" s="3" t="str">
        <f>IF(Grades!Q46="","",(VLOOKUP(Grades!Q46,ALevels,2,FALSE)))</f>
        <v/>
      </c>
      <c r="R46" s="3" t="str">
        <f>IF(Grades!R46="","",(VLOOKUP(Grades!R46,ALevels,2,FALSE)))</f>
        <v/>
      </c>
      <c r="S46" s="3" t="str">
        <f>IF(Grades!S46="","",(VLOOKUP(Grades!S46,ALevels,2,FALSE)))</f>
        <v/>
      </c>
      <c r="T46" s="3" t="str">
        <f>IF(Grades!T46="","",(VLOOKUP(Grades!T46,ALevels,2,FALSE)))</f>
        <v/>
      </c>
      <c r="U46" s="3" t="str">
        <f>IF(Grades!U46="","",(VLOOKUP(Grades!U46,ALevels,2,FALSE)))</f>
        <v/>
      </c>
      <c r="V46" s="3" t="str">
        <f>IF(Grades!V46="","",(VLOOKUP(Grades!V46,ALevels,2,FALSE)))</f>
        <v/>
      </c>
      <c r="W46" s="3" t="str">
        <f>IF(Grades!W46="","",(VLOOKUP(Grades!W46,ALevels,2,FALSE)))</f>
        <v/>
      </c>
      <c r="X46" s="3" t="str">
        <f>IF(Grades!X46="","",(VLOOKUP(Grades!X46,ALevels,2,FALSE)))</f>
        <v/>
      </c>
      <c r="Y46" s="3" t="str">
        <f>IF(Grades!Y46="","",(VLOOKUP(Grades!Y46,ALevels,2,FALSE)))</f>
        <v/>
      </c>
      <c r="Z46" s="3" t="str">
        <f>IF(Grades!Z46="","",(VLOOKUP(Grades!Z46,ALevels,2,FALSE)))</f>
        <v/>
      </c>
      <c r="AA46" s="3" t="str">
        <f>IF(Grades!AA46="","",(VLOOKUP(Grades!AA46,ALevels,2,FALSE)))</f>
        <v/>
      </c>
      <c r="AB46" s="3" t="str">
        <f>IF(Grades!AB46="","",(VLOOKUP(Grades!AB46,ALevels,2,FALSE)))</f>
        <v/>
      </c>
      <c r="AC46" s="3" t="str">
        <f>IF(Grades!AC46="","",(VLOOKUP(Grades!AC46,ALevels,2,FALSE)))</f>
        <v/>
      </c>
      <c r="AD46" s="3" t="str">
        <f>IF(Grades!AD46="","",(VLOOKUP(Grades!AD46,ALevels,2,FALSE)))</f>
        <v/>
      </c>
      <c r="AE46" s="3" t="str">
        <f>IF(Grades!AE46="","",(VLOOKUP(Grades!AE46,ALevels,2,FALSE)))</f>
        <v/>
      </c>
      <c r="AF46" s="3" t="str">
        <f>IF(Grades!AF46="","",(VLOOKUP(Grades!AF46,ALevels,2,FALSE)))</f>
        <v/>
      </c>
      <c r="AG46" s="3" t="str">
        <f>IF(Grades!AG46="","",(VLOOKUP(Grades!AG46,ALevels,2,FALSE)))</f>
        <v/>
      </c>
      <c r="AH46" s="3" t="str">
        <f>IF(Grades!AH46="","",(VLOOKUP(Grades!AH46,ALevels,2,FALSE)))</f>
        <v/>
      </c>
      <c r="AI46" s="3" t="str">
        <f>IF(Grades!AI46="","",(VLOOKUP(Grades!AI46,ALevels,2,FALSE)))</f>
        <v/>
      </c>
      <c r="AJ46" s="3" t="str">
        <f>IF(Grades!AJ46="","",(VLOOKUP(Grades!AJ46,ALevels,2,FALSE)))</f>
        <v/>
      </c>
      <c r="AK46" s="3" t="str">
        <f>IF(Grades!AK46="","",(VLOOKUP(Grades!AK46,ALevels,2,FALSE)))</f>
        <v/>
      </c>
      <c r="AL46" s="3" t="str">
        <f>IF(Grades!AL46="","",(VLOOKUP(Grades!AL46,ALevels,2,FALSE)))</f>
        <v/>
      </c>
      <c r="AM46" s="3" t="str">
        <f>IF(Grades!AM46="","",(VLOOKUP(Grades!AM46,ALevels,2,FALSE)))</f>
        <v/>
      </c>
      <c r="AN46" s="3" t="str">
        <f>IF(Grades!AN46="","",(VLOOKUP(Grades!AN46,ALevels,2,FALSE)))</f>
        <v/>
      </c>
      <c r="AO46" s="3" t="str">
        <f>IF(Grades!AO46="","",(VLOOKUP(Grades!AO46,ALevels,2,FALSE)))</f>
        <v/>
      </c>
      <c r="AP46" s="3" t="str">
        <f>IF(Grades!AP46="","",(VLOOKUP(Grades!AP46,ALevels,2,FALSE)))</f>
        <v/>
      </c>
      <c r="AQ46" s="3" t="str">
        <f>IF(Grades!AQ46="","",(VLOOKUP(Grades!AQ46,ALevels,2,FALSE)))</f>
        <v/>
      </c>
      <c r="AR46" s="3" t="str">
        <f>IF(Grades!AR46="","",(VLOOKUP(Grades!AR46,ALevels,2,FALSE)))</f>
        <v/>
      </c>
      <c r="AS46" s="3" t="str">
        <f>IF(Grades!AS46="","",(VLOOKUP(Grades!AS46,ALevels,2,FALSE)))</f>
        <v/>
      </c>
      <c r="AT46" s="3" t="str">
        <f>IF(Grades!AT46="","",(VLOOKUP(Grades!AT46,ALevels,2,FALSE)))</f>
        <v/>
      </c>
      <c r="AU46" s="3" t="str">
        <f>IF(Grades!AU46="","",(VLOOKUP(Grades!AU46,ALevels,2,FALSE)))</f>
        <v/>
      </c>
      <c r="AV46" s="3" t="str">
        <f>IF(Grades!AV46="","",(VLOOKUP(Grades!AV46,ALevels,2,FALSE)))</f>
        <v/>
      </c>
      <c r="AW46" s="6" t="str">
        <f>IF(Grades!AW46="","",(VLOOKUP(Grades!AW46,ASLevels,2,FALSE)))</f>
        <v/>
      </c>
      <c r="AX46" s="6" t="str">
        <f>IF(Grades!AX46="","",(VLOOKUP(Grades!AX46,ASLevels,2,FALSE)))</f>
        <v/>
      </c>
      <c r="AY46" s="6" t="str">
        <f>IF(Grades!AY46="","",(VLOOKUP(Grades!AY46,ASLevels,2,FALSE)))</f>
        <v/>
      </c>
      <c r="AZ46" s="6" t="str">
        <f>IF(Grades!AZ46="","",(VLOOKUP(Grades!AZ46,ASLevels,2,FALSE)))</f>
        <v/>
      </c>
      <c r="BA46" s="6" t="str">
        <f>IF(Grades!BA46="","",(VLOOKUP(Grades!BA46,ASLevels,2,FALSE)))</f>
        <v/>
      </c>
      <c r="BB46" s="6" t="str">
        <f>IF(Grades!BB46="","",(VLOOKUP(Grades!BB46,ASLevels,2,FALSE)))</f>
        <v/>
      </c>
      <c r="BC46" s="6" t="str">
        <f>IF(Grades!BC46="","",(VLOOKUP(Grades!BC46,ASLevels,2,FALSE)))</f>
        <v/>
      </c>
      <c r="BD46" s="6" t="str">
        <f>IF(Grades!BD46="","",(VLOOKUP(Grades!BD46,ASLevels,2,FALSE)))</f>
        <v/>
      </c>
      <c r="BE46" s="6" t="str">
        <f>IF(Grades!BE46="","",(VLOOKUP(Grades!BE46,ASLevels,2,FALSE)))</f>
        <v/>
      </c>
      <c r="BF46" s="6" t="str">
        <f>IF(Grades!BF46="","",(VLOOKUP(Grades!BF46,ASLevels,2,FALSE)))</f>
        <v/>
      </c>
      <c r="BG46" s="6" t="str">
        <f>IF(Grades!BG46="","",(VLOOKUP(Grades!BG46,ASLevels,2,FALSE)))</f>
        <v/>
      </c>
      <c r="BH46" s="6" t="str">
        <f>IF(Grades!BH46="","",(VLOOKUP(Grades!BH46,ASLevels,2,FALSE)))</f>
        <v/>
      </c>
      <c r="BI46" s="6" t="str">
        <f>IF(Grades!BI46="","",(VLOOKUP(Grades!BI46,ASLevels,2,FALSE)))</f>
        <v/>
      </c>
      <c r="BJ46" s="6" t="str">
        <f>IF(Grades!BJ46="","",(VLOOKUP(Grades!BJ46,ASLevels,2,FALSE)))</f>
        <v/>
      </c>
      <c r="BK46" s="6" t="str">
        <f>IF(Grades!BK46="","",(VLOOKUP(Grades!BK46,ASLevels,2,FALSE)))</f>
        <v/>
      </c>
      <c r="BL46" s="6" t="str">
        <f>IF(Grades!BL46="","",(VLOOKUP(Grades!BL46,ASLevels,2,FALSE)))</f>
        <v/>
      </c>
      <c r="BM46" s="6" t="str">
        <f>IF(Grades!BM46="","",(VLOOKUP(Grades!BM46,ASLevels,2,FALSE)))</f>
        <v/>
      </c>
      <c r="BN46" s="6" t="str">
        <f>IF(Grades!BN46="","",(VLOOKUP(Grades!BN46,ASLevels,2,FALSE)))</f>
        <v/>
      </c>
      <c r="BO46" s="6" t="str">
        <f>IF(Grades!BO46="","",(VLOOKUP(Grades!BO46,ASLevels,2,FALSE)))</f>
        <v/>
      </c>
      <c r="BP46" s="6" t="str">
        <f>IF(Grades!BP46="","",(VLOOKUP(Grades!BP46,ASLevels,2,FALSE)))</f>
        <v/>
      </c>
      <c r="BQ46" s="6" t="str">
        <f>IF(Grades!BQ46="","",(VLOOKUP(Grades!BQ46,ASLevels,2,FALSE)))</f>
        <v/>
      </c>
      <c r="BR46" s="6" t="str">
        <f>IF(Grades!BR46="","",(VLOOKUP(Grades!BR46,ASLevels,2,FALSE)))</f>
        <v/>
      </c>
      <c r="BS46" s="6" t="str">
        <f>IF(Grades!BS46="","",(VLOOKUP(Grades!BS46,ASLevels,2,FALSE)))</f>
        <v/>
      </c>
      <c r="BT46" s="6" t="str">
        <f>IF(Grades!BT46="","",(VLOOKUP(Grades!BT46,ASLevels,2,FALSE)))</f>
        <v/>
      </c>
      <c r="BU46" s="6" t="str">
        <f>IF(Grades!BU46="","",(VLOOKUP(Grades!BU46,ASLevels,2,FALSE)))</f>
        <v/>
      </c>
      <c r="BV46" s="6" t="str">
        <f>IF(Grades!BV46="","",(VLOOKUP(Grades!BV46,ASLevels,2,FALSE)))</f>
        <v/>
      </c>
      <c r="BW46" s="6" t="str">
        <f>IF(Grades!BW46="","",(VLOOKUP(Grades!BW46,ASLevels,2,FALSE)))</f>
        <v/>
      </c>
      <c r="BX46" s="6" t="str">
        <f>IF(Grades!BX46="","",(VLOOKUP(Grades!BX46,ASLevels,2,FALSE)))</f>
        <v/>
      </c>
      <c r="BY46" s="6" t="str">
        <f>IF(Grades!BY46="","",(VLOOKUP(Grades!BY46,ASLevels,2,FALSE)))</f>
        <v/>
      </c>
      <c r="BZ46" s="6" t="str">
        <f>IF(Grades!BZ46="","",(VLOOKUP(Grades!BZ46,ASLevels,2,FALSE)))</f>
        <v/>
      </c>
      <c r="CA46" s="6" t="str">
        <f>IF(Grades!CA46="","",(VLOOKUP(Grades!CA46,ASLevels,2,FALSE)))</f>
        <v/>
      </c>
      <c r="CB46" s="6" t="str">
        <f>IF(Grades!CB46="","",(VLOOKUP(Grades!CB46,ASLevels,2,FALSE)))</f>
        <v/>
      </c>
      <c r="CC46" s="6" t="str">
        <f>IF(Grades!CC46="","",(VLOOKUP(Grades!CC46,ASLevels,2,FALSE)))</f>
        <v/>
      </c>
      <c r="CD46" s="6" t="str">
        <f>IF(Grades!CD46="","",(VLOOKUP(Grades!CD46,ASLevels,2,FALSE)))</f>
        <v/>
      </c>
      <c r="CE46" s="6" t="str">
        <f>IF(Grades!CE46="","",(VLOOKUP(Grades!CE46,ASLevels,2,FALSE)))</f>
        <v/>
      </c>
      <c r="CF46" s="6" t="str">
        <f>IF(Grades!CF46="","",(VLOOKUP(Grades!CF46,ASLevels,2,FALSE)))</f>
        <v/>
      </c>
      <c r="CG46" s="6" t="str">
        <f>IF(Grades!CG46="","",(VLOOKUP(Grades!CG46,ASLevels,2,FALSE)))</f>
        <v/>
      </c>
      <c r="CH46" s="6" t="str">
        <f>IF(Grades!CH46="","",(VLOOKUP(Grades!CH46,ASLevels,2,FALSE)))</f>
        <v/>
      </c>
      <c r="CI46" s="6" t="str">
        <f>IF(Grades!CI46="","",(VLOOKUP(Grades!CI46,ASLevels,2,FALSE)))</f>
        <v/>
      </c>
      <c r="CJ46" s="6" t="str">
        <f>IF(Grades!CJ46="","",(VLOOKUP(Grades!CJ46,ASLevels,2,FALSE)))</f>
        <v/>
      </c>
      <c r="CK46" s="6" t="str">
        <f>IF(Grades!CK46="","",(VLOOKUP(Grades!CK46,ASLevels,2,FALSE)))</f>
        <v/>
      </c>
      <c r="CL46" s="6" t="str">
        <f>IF(Grades!CL46="","",(VLOOKUP(Grades!CL46,ASLevels,2,FALSE)))</f>
        <v/>
      </c>
      <c r="CM46" s="6" t="str">
        <f>IF(Grades!CM46="","",(VLOOKUP(Grades!CM46,ASLevels,2,FALSE)))</f>
        <v/>
      </c>
      <c r="CN46" s="6" t="str">
        <f>IF(Grades!CN46="","",(VLOOKUP(Grades!CN46,ASLevels,2,FALSE)))</f>
        <v/>
      </c>
      <c r="CO46" s="39" t="str">
        <f>IF(Grades!CO46="","",(VLOOKUP(Grades!CO46,EP,2,FALSE)))</f>
        <v/>
      </c>
      <c r="CP46" s="9" t="str">
        <f>IF(Grades!CP46="","",(VLOOKUP(Grades!CP46,KeySkills,2,FALSE)))</f>
        <v/>
      </c>
      <c r="CQ46" s="9" t="str">
        <f>IF(Grades!CQ46="","",(VLOOKUP(Grades!CQ46,KeySkills,2,FALSE)))</f>
        <v/>
      </c>
      <c r="CR46" s="9" t="str">
        <f>IF(Grades!CR46="","",(VLOOKUP(Grades!CR46,KeySkills,2,FALSE)))</f>
        <v/>
      </c>
      <c r="CS46" s="13" t="str">
        <f>IF(Grades!CS46="","",(VLOOKUP(Grades!CS46,BTECOCRNatCert,2,FALSE)))</f>
        <v/>
      </c>
      <c r="CT46" s="13" t="str">
        <f>IF(Grades!CT46="","",(VLOOKUP(Grades!CT46,BTECOCRNatCert,2,FALSE)))</f>
        <v/>
      </c>
      <c r="CU46" s="13" t="str">
        <f>IF(Grades!CU46="","",(VLOOKUP(Grades!CU46,BTECOCRNatCert,2,FALSE)))</f>
        <v/>
      </c>
      <c r="CV46" s="13" t="str">
        <f>IF(Grades!CV46="","",(VLOOKUP(Grades!CV46,BTECOCRNatCert,2,FALSE)))</f>
        <v/>
      </c>
      <c r="CW46" s="13" t="str">
        <f>IF(Grades!CW46="","",(VLOOKUP(Grades!CW46,BTECOCRNatCert,2,FALSE)))</f>
        <v/>
      </c>
      <c r="CX46" s="13" t="str">
        <f>IF(Grades!CX46="","",(VLOOKUP(Grades!CX46,BTECOCRNatCert,2,FALSE)))</f>
        <v/>
      </c>
      <c r="CY46" s="13" t="str">
        <f>IF(Grades!CY46="","",(VLOOKUP(Grades!CY46,BTECOCRNatCert,2,FALSE)))</f>
        <v/>
      </c>
      <c r="CZ46" s="15" t="str">
        <f>IF(Grades!CZ46="","",(VLOOKUP(Grades!CZ46,BTECNatDip,2,FALSE)))</f>
        <v/>
      </c>
      <c r="DA46" s="15" t="str">
        <f>IF(Grades!DA46="","",(VLOOKUP(Grades!DA46,BTECNatDip,2,FALSE)))</f>
        <v/>
      </c>
      <c r="DB46" s="15" t="str">
        <f>IF(Grades!DB46="","",(VLOOKUP(Grades!DB46,BTECNatDip,2,FALSE)))</f>
        <v/>
      </c>
      <c r="DC46" s="21" t="str">
        <f>IF(Grades!DC46="","",(VLOOKUP(Grades!DC46,OCRNatDip,2,FALSE)))</f>
        <v/>
      </c>
      <c r="DD46" s="21" t="str">
        <f>IF(Grades!DD46="","",(VLOOKUP(Grades!DD46,OCRNatDip,2,FALSE)))</f>
        <v/>
      </c>
      <c r="DE46" s="21" t="str">
        <f>IF(Grades!DE46="","",(VLOOKUP(Grades!DE46,OCRNatDip,2,FALSE)))</f>
        <v/>
      </c>
      <c r="DF46" s="37" t="str">
        <f>IF(Grades!DF46="","",(VLOOKUP(Grades!DF46,BTECExtDip,2,FALSE)))</f>
        <v/>
      </c>
      <c r="DG46" s="37" t="str">
        <f>IF(Grades!DG46="","",(VLOOKUP(Grades!DG46,BTECExtDip,2,FALSE)))</f>
        <v/>
      </c>
      <c r="DH46" s="37" t="str">
        <f>IF(Grades!DH46="","",(VLOOKUP(Grades!DH46,BTECExtDip,2,FALSE)))</f>
        <v/>
      </c>
      <c r="DI46" s="21" t="str">
        <f>IF(Grades!DI46="","",(VLOOKUP(Grades!DI46,OCRExtDip,2,FALSE)))</f>
        <v/>
      </c>
      <c r="DJ46" s="21" t="str">
        <f>IF(Grades!DJ46="","",(VLOOKUP(Grades!DJ46,OCRExtDip,2,FALSE)))</f>
        <v/>
      </c>
      <c r="DK46" s="21" t="str">
        <f>IF(Grades!DK46="","",(VLOOKUP(Grades!DK46,OCRExtDip,2,FALSE)))</f>
        <v/>
      </c>
      <c r="DL46" s="17" t="str">
        <f>IF(Grades!DL46="","",(VLOOKUP(Grades!DL46,PL,2,FALSE)))</f>
        <v/>
      </c>
      <c r="DM46" s="38" t="str">
        <f>IF(Grades!DM46="","",(VLOOKUP(Grades!DM46,FSM,2,FALSE)))</f>
        <v/>
      </c>
      <c r="DN46" s="38" t="str">
        <f>IF(Grades!DN46="","",(VLOOKUP(Grades!DN46,FSM,2,FALSE)))</f>
        <v/>
      </c>
      <c r="DO46" s="9" t="str">
        <f>IF(Grades!DO46="","",(VLOOKUP(Grades!DO46,AEA,2,FALSE)))</f>
        <v/>
      </c>
      <c r="DP46" s="9" t="str">
        <f>IF(Grades!DP46="","",(VLOOKUP(Grades!DP46,AEA,2,FALSE)))</f>
        <v/>
      </c>
      <c r="DQ46" s="9" t="str">
        <f>IF(Grades!DQ46="","",(VLOOKUP(Grades!DQ46,AEA,2,FALSE)))</f>
        <v/>
      </c>
      <c r="DR46" s="62" t="str">
        <f>IF(Grades!DR46="","",(VLOOKUP(Grades!DR46,AllDip?,2,FALSE)))</f>
        <v/>
      </c>
      <c r="DT46" s="1">
        <f t="shared" si="14"/>
        <v>0</v>
      </c>
      <c r="DU46" s="1">
        <f t="shared" si="23"/>
        <v>0</v>
      </c>
      <c r="DV46" s="1">
        <f t="shared" si="24"/>
        <v>0</v>
      </c>
      <c r="DW46" s="1">
        <f t="shared" si="25"/>
        <v>0</v>
      </c>
      <c r="DX46" s="1">
        <f t="shared" si="26"/>
        <v>0</v>
      </c>
      <c r="DY46" s="172">
        <f t="shared" si="4"/>
        <v>0</v>
      </c>
      <c r="DZ46" s="1">
        <f t="shared" si="27"/>
        <v>0</v>
      </c>
      <c r="EA46" s="1">
        <f t="shared" si="28"/>
        <v>0</v>
      </c>
      <c r="EB46" s="1">
        <f t="shared" si="29"/>
        <v>0</v>
      </c>
      <c r="EC46" s="1">
        <f t="shared" si="30"/>
        <v>0</v>
      </c>
      <c r="ED46" s="1">
        <f t="shared" si="31"/>
        <v>0</v>
      </c>
      <c r="EE46" s="1">
        <f t="shared" si="32"/>
        <v>0</v>
      </c>
      <c r="EF46" s="1">
        <f t="shared" si="33"/>
        <v>0</v>
      </c>
      <c r="EG46" s="1">
        <f t="shared" si="34"/>
        <v>0</v>
      </c>
      <c r="EH46" s="1">
        <f t="shared" si="15"/>
        <v>0</v>
      </c>
      <c r="EI46" s="1">
        <f t="shared" si="16"/>
        <v>0</v>
      </c>
      <c r="EJ46" s="1">
        <f t="shared" si="17"/>
        <v>0</v>
      </c>
      <c r="EK46" s="1">
        <f t="shared" si="22"/>
        <v>0</v>
      </c>
      <c r="EL46" s="1">
        <f t="shared" si="18"/>
        <v>0</v>
      </c>
      <c r="EM46" s="1" t="e">
        <f t="shared" si="19"/>
        <v>#DIV/0!</v>
      </c>
      <c r="EN46" s="1" t="e">
        <f t="shared" si="20"/>
        <v>#DIV/0!</v>
      </c>
      <c r="EO46" s="1" t="e">
        <f t="shared" si="21"/>
        <v>#DIV/0!</v>
      </c>
    </row>
    <row r="47" spans="1:145" ht="11.25" x14ac:dyDescent="0.2">
      <c r="A47" s="92"/>
      <c r="B47" s="92"/>
      <c r="C47" s="92"/>
      <c r="D47" s="92"/>
      <c r="E47" s="3" t="str">
        <f>IF(Grades!E47="","",(VLOOKUP(Grades!E47,ALevels,2,FALSE)))</f>
        <v/>
      </c>
      <c r="F47" s="3" t="str">
        <f>IF(Grades!F47="","",(VLOOKUP(Grades!F47,ALevels,2,FALSE)))</f>
        <v/>
      </c>
      <c r="G47" s="3" t="str">
        <f>IF(Grades!G47="","",(VLOOKUP(Grades!G47,ALevels,2,FALSE)))</f>
        <v/>
      </c>
      <c r="H47" s="3" t="str">
        <f>IF(Grades!H47="","",(VLOOKUP(Grades!H47,ALevels,2,FALSE)))</f>
        <v/>
      </c>
      <c r="I47" s="3" t="str">
        <f>IF(Grades!I47="","",(VLOOKUP(Grades!I47,ALevels,2,FALSE)))</f>
        <v/>
      </c>
      <c r="J47" s="3" t="str">
        <f>IF(Grades!J47="","",(VLOOKUP(Grades!J47,ALevels,2,FALSE)))</f>
        <v/>
      </c>
      <c r="K47" s="3" t="str">
        <f>IF(Grades!K47="","",(VLOOKUP(Grades!K47,ALevels,2,FALSE)))</f>
        <v/>
      </c>
      <c r="L47" s="3" t="str">
        <f>IF(Grades!L47="","",(VLOOKUP(Grades!L47,ALevels,2,FALSE)))</f>
        <v/>
      </c>
      <c r="M47" s="3" t="str">
        <f>IF(Grades!M47="","",(VLOOKUP(Grades!M47,ALevels,2,FALSE)))</f>
        <v/>
      </c>
      <c r="N47" s="3" t="str">
        <f>IF(Grades!N47="","",(VLOOKUP(Grades!N47,ALevels,2,FALSE)))</f>
        <v/>
      </c>
      <c r="O47" s="3" t="str">
        <f>IF(Grades!O47="","",(VLOOKUP(Grades!O47,ALevels,2,FALSE)))</f>
        <v/>
      </c>
      <c r="P47" s="3" t="str">
        <f>IF(Grades!P47="","",(VLOOKUP(Grades!P47,ALevels,2,FALSE)))</f>
        <v/>
      </c>
      <c r="Q47" s="3" t="str">
        <f>IF(Grades!Q47="","",(VLOOKUP(Grades!Q47,ALevels,2,FALSE)))</f>
        <v/>
      </c>
      <c r="R47" s="3" t="str">
        <f>IF(Grades!R47="","",(VLOOKUP(Grades!R47,ALevels,2,FALSE)))</f>
        <v/>
      </c>
      <c r="S47" s="3" t="str">
        <f>IF(Grades!S47="","",(VLOOKUP(Grades!S47,ALevels,2,FALSE)))</f>
        <v/>
      </c>
      <c r="T47" s="3" t="str">
        <f>IF(Grades!T47="","",(VLOOKUP(Grades!T47,ALevels,2,FALSE)))</f>
        <v/>
      </c>
      <c r="U47" s="3" t="str">
        <f>IF(Grades!U47="","",(VLOOKUP(Grades!U47,ALevels,2,FALSE)))</f>
        <v/>
      </c>
      <c r="V47" s="3" t="str">
        <f>IF(Grades!V47="","",(VLOOKUP(Grades!V47,ALevels,2,FALSE)))</f>
        <v/>
      </c>
      <c r="W47" s="3" t="str">
        <f>IF(Grades!W47="","",(VLOOKUP(Grades!W47,ALevels,2,FALSE)))</f>
        <v/>
      </c>
      <c r="X47" s="3" t="str">
        <f>IF(Grades!X47="","",(VLOOKUP(Grades!X47,ALevels,2,FALSE)))</f>
        <v/>
      </c>
      <c r="Y47" s="3" t="str">
        <f>IF(Grades!Y47="","",(VLOOKUP(Grades!Y47,ALevels,2,FALSE)))</f>
        <v/>
      </c>
      <c r="Z47" s="3" t="str">
        <f>IF(Grades!Z47="","",(VLOOKUP(Grades!Z47,ALevels,2,FALSE)))</f>
        <v/>
      </c>
      <c r="AA47" s="3" t="str">
        <f>IF(Grades!AA47="","",(VLOOKUP(Grades!AA47,ALevels,2,FALSE)))</f>
        <v/>
      </c>
      <c r="AB47" s="3" t="str">
        <f>IF(Grades!AB47="","",(VLOOKUP(Grades!AB47,ALevels,2,FALSE)))</f>
        <v/>
      </c>
      <c r="AC47" s="3" t="str">
        <f>IF(Grades!AC47="","",(VLOOKUP(Grades!AC47,ALevels,2,FALSE)))</f>
        <v/>
      </c>
      <c r="AD47" s="3" t="str">
        <f>IF(Grades!AD47="","",(VLOOKUP(Grades!AD47,ALevels,2,FALSE)))</f>
        <v/>
      </c>
      <c r="AE47" s="3" t="str">
        <f>IF(Grades!AE47="","",(VLOOKUP(Grades!AE47,ALevels,2,FALSE)))</f>
        <v/>
      </c>
      <c r="AF47" s="3" t="str">
        <f>IF(Grades!AF47="","",(VLOOKUP(Grades!AF47,ALevels,2,FALSE)))</f>
        <v/>
      </c>
      <c r="AG47" s="3" t="str">
        <f>IF(Grades!AG47="","",(VLOOKUP(Grades!AG47,ALevels,2,FALSE)))</f>
        <v/>
      </c>
      <c r="AH47" s="3" t="str">
        <f>IF(Grades!AH47="","",(VLOOKUP(Grades!AH47,ALevels,2,FALSE)))</f>
        <v/>
      </c>
      <c r="AI47" s="3" t="str">
        <f>IF(Grades!AI47="","",(VLOOKUP(Grades!AI47,ALevels,2,FALSE)))</f>
        <v/>
      </c>
      <c r="AJ47" s="3" t="str">
        <f>IF(Grades!AJ47="","",(VLOOKUP(Grades!AJ47,ALevels,2,FALSE)))</f>
        <v/>
      </c>
      <c r="AK47" s="3" t="str">
        <f>IF(Grades!AK47="","",(VLOOKUP(Grades!AK47,ALevels,2,FALSE)))</f>
        <v/>
      </c>
      <c r="AL47" s="3" t="str">
        <f>IF(Grades!AL47="","",(VLOOKUP(Grades!AL47,ALevels,2,FALSE)))</f>
        <v/>
      </c>
      <c r="AM47" s="3" t="str">
        <f>IF(Grades!AM47="","",(VLOOKUP(Grades!AM47,ALevels,2,FALSE)))</f>
        <v/>
      </c>
      <c r="AN47" s="3" t="str">
        <f>IF(Grades!AN47="","",(VLOOKUP(Grades!AN47,ALevels,2,FALSE)))</f>
        <v/>
      </c>
      <c r="AO47" s="3" t="str">
        <f>IF(Grades!AO47="","",(VLOOKUP(Grades!AO47,ALevels,2,FALSE)))</f>
        <v/>
      </c>
      <c r="AP47" s="3" t="str">
        <f>IF(Grades!AP47="","",(VLOOKUP(Grades!AP47,ALevels,2,FALSE)))</f>
        <v/>
      </c>
      <c r="AQ47" s="3" t="str">
        <f>IF(Grades!AQ47="","",(VLOOKUP(Grades!AQ47,ALevels,2,FALSE)))</f>
        <v/>
      </c>
      <c r="AR47" s="3" t="str">
        <f>IF(Grades!AR47="","",(VLOOKUP(Grades!AR47,ALevels,2,FALSE)))</f>
        <v/>
      </c>
      <c r="AS47" s="3" t="str">
        <f>IF(Grades!AS47="","",(VLOOKUP(Grades!AS47,ALevels,2,FALSE)))</f>
        <v/>
      </c>
      <c r="AT47" s="3" t="str">
        <f>IF(Grades!AT47="","",(VLOOKUP(Grades!AT47,ALevels,2,FALSE)))</f>
        <v/>
      </c>
      <c r="AU47" s="3" t="str">
        <f>IF(Grades!AU47="","",(VLOOKUP(Grades!AU47,ALevels,2,FALSE)))</f>
        <v/>
      </c>
      <c r="AV47" s="3" t="str">
        <f>IF(Grades!AV47="","",(VLOOKUP(Grades!AV47,ALevels,2,FALSE)))</f>
        <v/>
      </c>
      <c r="AW47" s="6" t="str">
        <f>IF(Grades!AW47="","",(VLOOKUP(Grades!AW47,ASLevels,2,FALSE)))</f>
        <v/>
      </c>
      <c r="AX47" s="6" t="str">
        <f>IF(Grades!AX47="","",(VLOOKUP(Grades!AX47,ASLevels,2,FALSE)))</f>
        <v/>
      </c>
      <c r="AY47" s="6" t="str">
        <f>IF(Grades!AY47="","",(VLOOKUP(Grades!AY47,ASLevels,2,FALSE)))</f>
        <v/>
      </c>
      <c r="AZ47" s="6" t="str">
        <f>IF(Grades!AZ47="","",(VLOOKUP(Grades!AZ47,ASLevels,2,FALSE)))</f>
        <v/>
      </c>
      <c r="BA47" s="6" t="str">
        <f>IF(Grades!BA47="","",(VLOOKUP(Grades!BA47,ASLevels,2,FALSE)))</f>
        <v/>
      </c>
      <c r="BB47" s="6" t="str">
        <f>IF(Grades!BB47="","",(VLOOKUP(Grades!BB47,ASLevels,2,FALSE)))</f>
        <v/>
      </c>
      <c r="BC47" s="6" t="str">
        <f>IF(Grades!BC47="","",(VLOOKUP(Grades!BC47,ASLevels,2,FALSE)))</f>
        <v/>
      </c>
      <c r="BD47" s="6" t="str">
        <f>IF(Grades!BD47="","",(VLOOKUP(Grades!BD47,ASLevels,2,FALSE)))</f>
        <v/>
      </c>
      <c r="BE47" s="6" t="str">
        <f>IF(Grades!BE47="","",(VLOOKUP(Grades!BE47,ASLevels,2,FALSE)))</f>
        <v/>
      </c>
      <c r="BF47" s="6" t="str">
        <f>IF(Grades!BF47="","",(VLOOKUP(Grades!BF47,ASLevels,2,FALSE)))</f>
        <v/>
      </c>
      <c r="BG47" s="6" t="str">
        <f>IF(Grades!BG47="","",(VLOOKUP(Grades!BG47,ASLevels,2,FALSE)))</f>
        <v/>
      </c>
      <c r="BH47" s="6" t="str">
        <f>IF(Grades!BH47="","",(VLOOKUP(Grades!BH47,ASLevels,2,FALSE)))</f>
        <v/>
      </c>
      <c r="BI47" s="6" t="str">
        <f>IF(Grades!BI47="","",(VLOOKUP(Grades!BI47,ASLevels,2,FALSE)))</f>
        <v/>
      </c>
      <c r="BJ47" s="6" t="str">
        <f>IF(Grades!BJ47="","",(VLOOKUP(Grades!BJ47,ASLevels,2,FALSE)))</f>
        <v/>
      </c>
      <c r="BK47" s="6" t="str">
        <f>IF(Grades!BK47="","",(VLOOKUP(Grades!BK47,ASLevels,2,FALSE)))</f>
        <v/>
      </c>
      <c r="BL47" s="6" t="str">
        <f>IF(Grades!BL47="","",(VLOOKUP(Grades!BL47,ASLevels,2,FALSE)))</f>
        <v/>
      </c>
      <c r="BM47" s="6" t="str">
        <f>IF(Grades!BM47="","",(VLOOKUP(Grades!BM47,ASLevels,2,FALSE)))</f>
        <v/>
      </c>
      <c r="BN47" s="6" t="str">
        <f>IF(Grades!BN47="","",(VLOOKUP(Grades!BN47,ASLevels,2,FALSE)))</f>
        <v/>
      </c>
      <c r="BO47" s="6" t="str">
        <f>IF(Grades!BO47="","",(VLOOKUP(Grades!BO47,ASLevels,2,FALSE)))</f>
        <v/>
      </c>
      <c r="BP47" s="6" t="str">
        <f>IF(Grades!BP47="","",(VLOOKUP(Grades!BP47,ASLevels,2,FALSE)))</f>
        <v/>
      </c>
      <c r="BQ47" s="6" t="str">
        <f>IF(Grades!BQ47="","",(VLOOKUP(Grades!BQ47,ASLevels,2,FALSE)))</f>
        <v/>
      </c>
      <c r="BR47" s="6" t="str">
        <f>IF(Grades!BR47="","",(VLOOKUP(Grades!BR47,ASLevels,2,FALSE)))</f>
        <v/>
      </c>
      <c r="BS47" s="6" t="str">
        <f>IF(Grades!BS47="","",(VLOOKUP(Grades!BS47,ASLevels,2,FALSE)))</f>
        <v/>
      </c>
      <c r="BT47" s="6" t="str">
        <f>IF(Grades!BT47="","",(VLOOKUP(Grades!BT47,ASLevels,2,FALSE)))</f>
        <v/>
      </c>
      <c r="BU47" s="6" t="str">
        <f>IF(Grades!BU47="","",(VLOOKUP(Grades!BU47,ASLevels,2,FALSE)))</f>
        <v/>
      </c>
      <c r="BV47" s="6" t="str">
        <f>IF(Grades!BV47="","",(VLOOKUP(Grades!BV47,ASLevels,2,FALSE)))</f>
        <v/>
      </c>
      <c r="BW47" s="6" t="str">
        <f>IF(Grades!BW47="","",(VLOOKUP(Grades!BW47,ASLevels,2,FALSE)))</f>
        <v/>
      </c>
      <c r="BX47" s="6" t="str">
        <f>IF(Grades!BX47="","",(VLOOKUP(Grades!BX47,ASLevels,2,FALSE)))</f>
        <v/>
      </c>
      <c r="BY47" s="6" t="str">
        <f>IF(Grades!BY47="","",(VLOOKUP(Grades!BY47,ASLevels,2,FALSE)))</f>
        <v/>
      </c>
      <c r="BZ47" s="6" t="str">
        <f>IF(Grades!BZ47="","",(VLOOKUP(Grades!BZ47,ASLevels,2,FALSE)))</f>
        <v/>
      </c>
      <c r="CA47" s="6" t="str">
        <f>IF(Grades!CA47="","",(VLOOKUP(Grades!CA47,ASLevels,2,FALSE)))</f>
        <v/>
      </c>
      <c r="CB47" s="6" t="str">
        <f>IF(Grades!CB47="","",(VLOOKUP(Grades!CB47,ASLevels,2,FALSE)))</f>
        <v/>
      </c>
      <c r="CC47" s="6" t="str">
        <f>IF(Grades!CC47="","",(VLOOKUP(Grades!CC47,ASLevels,2,FALSE)))</f>
        <v/>
      </c>
      <c r="CD47" s="6" t="str">
        <f>IF(Grades!CD47="","",(VLOOKUP(Grades!CD47,ASLevels,2,FALSE)))</f>
        <v/>
      </c>
      <c r="CE47" s="6" t="str">
        <f>IF(Grades!CE47="","",(VLOOKUP(Grades!CE47,ASLevels,2,FALSE)))</f>
        <v/>
      </c>
      <c r="CF47" s="6" t="str">
        <f>IF(Grades!CF47="","",(VLOOKUP(Grades!CF47,ASLevels,2,FALSE)))</f>
        <v/>
      </c>
      <c r="CG47" s="6" t="str">
        <f>IF(Grades!CG47="","",(VLOOKUP(Grades!CG47,ASLevels,2,FALSE)))</f>
        <v/>
      </c>
      <c r="CH47" s="6" t="str">
        <f>IF(Grades!CH47="","",(VLOOKUP(Grades!CH47,ASLevels,2,FALSE)))</f>
        <v/>
      </c>
      <c r="CI47" s="6" t="str">
        <f>IF(Grades!CI47="","",(VLOOKUP(Grades!CI47,ASLevels,2,FALSE)))</f>
        <v/>
      </c>
      <c r="CJ47" s="6" t="str">
        <f>IF(Grades!CJ47="","",(VLOOKUP(Grades!CJ47,ASLevels,2,FALSE)))</f>
        <v/>
      </c>
      <c r="CK47" s="6" t="str">
        <f>IF(Grades!CK47="","",(VLOOKUP(Grades!CK47,ASLevels,2,FALSE)))</f>
        <v/>
      </c>
      <c r="CL47" s="6" t="str">
        <f>IF(Grades!CL47="","",(VLOOKUP(Grades!CL47,ASLevels,2,FALSE)))</f>
        <v/>
      </c>
      <c r="CM47" s="6" t="str">
        <f>IF(Grades!CM47="","",(VLOOKUP(Grades!CM47,ASLevels,2,FALSE)))</f>
        <v/>
      </c>
      <c r="CN47" s="6" t="str">
        <f>IF(Grades!CN47="","",(VLOOKUP(Grades!CN47,ASLevels,2,FALSE)))</f>
        <v/>
      </c>
      <c r="CO47" s="39" t="str">
        <f>IF(Grades!CO47="","",(VLOOKUP(Grades!CO47,EP,2,FALSE)))</f>
        <v/>
      </c>
      <c r="CP47" s="9" t="str">
        <f>IF(Grades!CP47="","",(VLOOKUP(Grades!CP47,KeySkills,2,FALSE)))</f>
        <v/>
      </c>
      <c r="CQ47" s="9" t="str">
        <f>IF(Grades!CQ47="","",(VLOOKUP(Grades!CQ47,KeySkills,2,FALSE)))</f>
        <v/>
      </c>
      <c r="CR47" s="9" t="str">
        <f>IF(Grades!CR47="","",(VLOOKUP(Grades!CR47,KeySkills,2,FALSE)))</f>
        <v/>
      </c>
      <c r="CS47" s="13" t="str">
        <f>IF(Grades!CS47="","",(VLOOKUP(Grades!CS47,BTECOCRNatCert,2,FALSE)))</f>
        <v/>
      </c>
      <c r="CT47" s="13" t="str">
        <f>IF(Grades!CT47="","",(VLOOKUP(Grades!CT47,BTECOCRNatCert,2,FALSE)))</f>
        <v/>
      </c>
      <c r="CU47" s="13" t="str">
        <f>IF(Grades!CU47="","",(VLOOKUP(Grades!CU47,BTECOCRNatCert,2,FALSE)))</f>
        <v/>
      </c>
      <c r="CV47" s="13" t="str">
        <f>IF(Grades!CV47="","",(VLOOKUP(Grades!CV47,BTECOCRNatCert,2,FALSE)))</f>
        <v/>
      </c>
      <c r="CW47" s="13" t="str">
        <f>IF(Grades!CW47="","",(VLOOKUP(Grades!CW47,BTECOCRNatCert,2,FALSE)))</f>
        <v/>
      </c>
      <c r="CX47" s="13" t="str">
        <f>IF(Grades!CX47="","",(VLOOKUP(Grades!CX47,BTECOCRNatCert,2,FALSE)))</f>
        <v/>
      </c>
      <c r="CY47" s="13" t="str">
        <f>IF(Grades!CY47="","",(VLOOKUP(Grades!CY47,BTECOCRNatCert,2,FALSE)))</f>
        <v/>
      </c>
      <c r="CZ47" s="15" t="str">
        <f>IF(Grades!CZ47="","",(VLOOKUP(Grades!CZ47,BTECNatDip,2,FALSE)))</f>
        <v/>
      </c>
      <c r="DA47" s="15" t="str">
        <f>IF(Grades!DA47="","",(VLOOKUP(Grades!DA47,BTECNatDip,2,FALSE)))</f>
        <v/>
      </c>
      <c r="DB47" s="15" t="str">
        <f>IF(Grades!DB47="","",(VLOOKUP(Grades!DB47,BTECNatDip,2,FALSE)))</f>
        <v/>
      </c>
      <c r="DC47" s="21" t="str">
        <f>IF(Grades!DC47="","",(VLOOKUP(Grades!DC47,OCRNatDip,2,FALSE)))</f>
        <v/>
      </c>
      <c r="DD47" s="21" t="str">
        <f>IF(Grades!DD47="","",(VLOOKUP(Grades!DD47,OCRNatDip,2,FALSE)))</f>
        <v/>
      </c>
      <c r="DE47" s="21" t="str">
        <f>IF(Grades!DE47="","",(VLOOKUP(Grades!DE47,OCRNatDip,2,FALSE)))</f>
        <v/>
      </c>
      <c r="DF47" s="37" t="str">
        <f>IF(Grades!DF47="","",(VLOOKUP(Grades!DF47,BTECExtDip,2,FALSE)))</f>
        <v/>
      </c>
      <c r="DG47" s="37" t="str">
        <f>IF(Grades!DG47="","",(VLOOKUP(Grades!DG47,BTECExtDip,2,FALSE)))</f>
        <v/>
      </c>
      <c r="DH47" s="37" t="str">
        <f>IF(Grades!DH47="","",(VLOOKUP(Grades!DH47,BTECExtDip,2,FALSE)))</f>
        <v/>
      </c>
      <c r="DI47" s="21" t="str">
        <f>IF(Grades!DI47="","",(VLOOKUP(Grades!DI47,OCRExtDip,2,FALSE)))</f>
        <v/>
      </c>
      <c r="DJ47" s="21" t="str">
        <f>IF(Grades!DJ47="","",(VLOOKUP(Grades!DJ47,OCRExtDip,2,FALSE)))</f>
        <v/>
      </c>
      <c r="DK47" s="21" t="str">
        <f>IF(Grades!DK47="","",(VLOOKUP(Grades!DK47,OCRExtDip,2,FALSE)))</f>
        <v/>
      </c>
      <c r="DL47" s="17" t="str">
        <f>IF(Grades!DL47="","",(VLOOKUP(Grades!DL47,PL,2,FALSE)))</f>
        <v/>
      </c>
      <c r="DM47" s="38" t="str">
        <f>IF(Grades!DM47="","",(VLOOKUP(Grades!DM47,FSM,2,FALSE)))</f>
        <v/>
      </c>
      <c r="DN47" s="38" t="str">
        <f>IF(Grades!DN47="","",(VLOOKUP(Grades!DN47,FSM,2,FALSE)))</f>
        <v/>
      </c>
      <c r="DO47" s="9" t="str">
        <f>IF(Grades!DO47="","",(VLOOKUP(Grades!DO47,AEA,2,FALSE)))</f>
        <v/>
      </c>
      <c r="DP47" s="9" t="str">
        <f>IF(Grades!DP47="","",(VLOOKUP(Grades!DP47,AEA,2,FALSE)))</f>
        <v/>
      </c>
      <c r="DQ47" s="9" t="str">
        <f>IF(Grades!DQ47="","",(VLOOKUP(Grades!DQ47,AEA,2,FALSE)))</f>
        <v/>
      </c>
      <c r="DR47" s="62" t="str">
        <f>IF(Grades!DR47="","",(VLOOKUP(Grades!DR47,AllDip?,2,FALSE)))</f>
        <v/>
      </c>
      <c r="DT47" s="1">
        <f t="shared" si="14"/>
        <v>0</v>
      </c>
      <c r="DU47" s="1">
        <f t="shared" si="23"/>
        <v>0</v>
      </c>
      <c r="DV47" s="1">
        <f t="shared" si="24"/>
        <v>0</v>
      </c>
      <c r="DW47" s="1">
        <f t="shared" si="25"/>
        <v>0</v>
      </c>
      <c r="DX47" s="1">
        <f t="shared" si="26"/>
        <v>0</v>
      </c>
      <c r="DY47" s="172">
        <f t="shared" si="4"/>
        <v>0</v>
      </c>
      <c r="DZ47" s="1">
        <f t="shared" si="27"/>
        <v>0</v>
      </c>
      <c r="EA47" s="1">
        <f t="shared" si="28"/>
        <v>0</v>
      </c>
      <c r="EB47" s="1">
        <f t="shared" si="29"/>
        <v>0</v>
      </c>
      <c r="EC47" s="1">
        <f t="shared" si="30"/>
        <v>0</v>
      </c>
      <c r="ED47" s="1">
        <f t="shared" si="31"/>
        <v>0</v>
      </c>
      <c r="EE47" s="1">
        <f t="shared" si="32"/>
        <v>0</v>
      </c>
      <c r="EF47" s="1">
        <f t="shared" si="33"/>
        <v>0</v>
      </c>
      <c r="EG47" s="1">
        <f t="shared" si="34"/>
        <v>0</v>
      </c>
      <c r="EH47" s="1">
        <f t="shared" si="15"/>
        <v>0</v>
      </c>
      <c r="EI47" s="1">
        <f t="shared" si="16"/>
        <v>0</v>
      </c>
      <c r="EJ47" s="1">
        <f t="shared" si="17"/>
        <v>0</v>
      </c>
      <c r="EK47" s="1">
        <f t="shared" si="22"/>
        <v>0</v>
      </c>
      <c r="EL47" s="1">
        <f t="shared" si="18"/>
        <v>0</v>
      </c>
      <c r="EM47" s="1" t="e">
        <f t="shared" si="19"/>
        <v>#DIV/0!</v>
      </c>
      <c r="EN47" s="1" t="e">
        <f t="shared" si="20"/>
        <v>#DIV/0!</v>
      </c>
      <c r="EO47" s="1" t="e">
        <f t="shared" si="21"/>
        <v>#DIV/0!</v>
      </c>
    </row>
    <row r="48" spans="1:145" ht="11.25" x14ac:dyDescent="0.2">
      <c r="A48" s="92"/>
      <c r="B48" s="92"/>
      <c r="C48" s="92"/>
      <c r="D48" s="92"/>
      <c r="E48" s="3" t="str">
        <f>IF(Grades!E48="","",(VLOOKUP(Grades!E48,ALevels,2,FALSE)))</f>
        <v/>
      </c>
      <c r="F48" s="3" t="str">
        <f>IF(Grades!F48="","",(VLOOKUP(Grades!F48,ALevels,2,FALSE)))</f>
        <v/>
      </c>
      <c r="G48" s="3" t="str">
        <f>IF(Grades!G48="","",(VLOOKUP(Grades!G48,ALevels,2,FALSE)))</f>
        <v/>
      </c>
      <c r="H48" s="3" t="str">
        <f>IF(Grades!H48="","",(VLOOKUP(Grades!H48,ALevels,2,FALSE)))</f>
        <v/>
      </c>
      <c r="I48" s="3" t="str">
        <f>IF(Grades!I48="","",(VLOOKUP(Grades!I48,ALevels,2,FALSE)))</f>
        <v/>
      </c>
      <c r="J48" s="3" t="str">
        <f>IF(Grades!J48="","",(VLOOKUP(Grades!J48,ALevels,2,FALSE)))</f>
        <v/>
      </c>
      <c r="K48" s="3" t="str">
        <f>IF(Grades!K48="","",(VLOOKUP(Grades!K48,ALevels,2,FALSE)))</f>
        <v/>
      </c>
      <c r="L48" s="3" t="str">
        <f>IF(Grades!L48="","",(VLOOKUP(Grades!L48,ALevels,2,FALSE)))</f>
        <v/>
      </c>
      <c r="M48" s="3" t="str">
        <f>IF(Grades!M48="","",(VLOOKUP(Grades!M48,ALevels,2,FALSE)))</f>
        <v/>
      </c>
      <c r="N48" s="3" t="str">
        <f>IF(Grades!N48="","",(VLOOKUP(Grades!N48,ALevels,2,FALSE)))</f>
        <v/>
      </c>
      <c r="O48" s="3" t="str">
        <f>IF(Grades!O48="","",(VLOOKUP(Grades!O48,ALevels,2,FALSE)))</f>
        <v/>
      </c>
      <c r="P48" s="3" t="str">
        <f>IF(Grades!P48="","",(VLOOKUP(Grades!P48,ALevels,2,FALSE)))</f>
        <v/>
      </c>
      <c r="Q48" s="3" t="str">
        <f>IF(Grades!Q48="","",(VLOOKUP(Grades!Q48,ALevels,2,FALSE)))</f>
        <v/>
      </c>
      <c r="R48" s="3" t="str">
        <f>IF(Grades!R48="","",(VLOOKUP(Grades!R48,ALevels,2,FALSE)))</f>
        <v/>
      </c>
      <c r="S48" s="3" t="str">
        <f>IF(Grades!S48="","",(VLOOKUP(Grades!S48,ALevels,2,FALSE)))</f>
        <v/>
      </c>
      <c r="T48" s="3" t="str">
        <f>IF(Grades!T48="","",(VLOOKUP(Grades!T48,ALevels,2,FALSE)))</f>
        <v/>
      </c>
      <c r="U48" s="3" t="str">
        <f>IF(Grades!U48="","",(VLOOKUP(Grades!U48,ALevels,2,FALSE)))</f>
        <v/>
      </c>
      <c r="V48" s="3" t="str">
        <f>IF(Grades!V48="","",(VLOOKUP(Grades!V48,ALevels,2,FALSE)))</f>
        <v/>
      </c>
      <c r="W48" s="3" t="str">
        <f>IF(Grades!W48="","",(VLOOKUP(Grades!W48,ALevels,2,FALSE)))</f>
        <v/>
      </c>
      <c r="X48" s="3" t="str">
        <f>IF(Grades!X48="","",(VLOOKUP(Grades!X48,ALevels,2,FALSE)))</f>
        <v/>
      </c>
      <c r="Y48" s="3" t="str">
        <f>IF(Grades!Y48="","",(VLOOKUP(Grades!Y48,ALevels,2,FALSE)))</f>
        <v/>
      </c>
      <c r="Z48" s="3" t="str">
        <f>IF(Grades!Z48="","",(VLOOKUP(Grades!Z48,ALevels,2,FALSE)))</f>
        <v/>
      </c>
      <c r="AA48" s="3" t="str">
        <f>IF(Grades!AA48="","",(VLOOKUP(Grades!AA48,ALevels,2,FALSE)))</f>
        <v/>
      </c>
      <c r="AB48" s="3" t="str">
        <f>IF(Grades!AB48="","",(VLOOKUP(Grades!AB48,ALevels,2,FALSE)))</f>
        <v/>
      </c>
      <c r="AC48" s="3" t="str">
        <f>IF(Grades!AC48="","",(VLOOKUP(Grades!AC48,ALevels,2,FALSE)))</f>
        <v/>
      </c>
      <c r="AD48" s="3" t="str">
        <f>IF(Grades!AD48="","",(VLOOKUP(Grades!AD48,ALevels,2,FALSE)))</f>
        <v/>
      </c>
      <c r="AE48" s="3" t="str">
        <f>IF(Grades!AE48="","",(VLOOKUP(Grades!AE48,ALevels,2,FALSE)))</f>
        <v/>
      </c>
      <c r="AF48" s="3" t="str">
        <f>IF(Grades!AF48="","",(VLOOKUP(Grades!AF48,ALevels,2,FALSE)))</f>
        <v/>
      </c>
      <c r="AG48" s="3" t="str">
        <f>IF(Grades!AG48="","",(VLOOKUP(Grades!AG48,ALevels,2,FALSE)))</f>
        <v/>
      </c>
      <c r="AH48" s="3" t="str">
        <f>IF(Grades!AH48="","",(VLOOKUP(Grades!AH48,ALevels,2,FALSE)))</f>
        <v/>
      </c>
      <c r="AI48" s="3" t="str">
        <f>IF(Grades!AI48="","",(VLOOKUP(Grades!AI48,ALevels,2,FALSE)))</f>
        <v/>
      </c>
      <c r="AJ48" s="3" t="str">
        <f>IF(Grades!AJ48="","",(VLOOKUP(Grades!AJ48,ALevels,2,FALSE)))</f>
        <v/>
      </c>
      <c r="AK48" s="3" t="str">
        <f>IF(Grades!AK48="","",(VLOOKUP(Grades!AK48,ALevels,2,FALSE)))</f>
        <v/>
      </c>
      <c r="AL48" s="3" t="str">
        <f>IF(Grades!AL48="","",(VLOOKUP(Grades!AL48,ALevels,2,FALSE)))</f>
        <v/>
      </c>
      <c r="AM48" s="3" t="str">
        <f>IF(Grades!AM48="","",(VLOOKUP(Grades!AM48,ALevels,2,FALSE)))</f>
        <v/>
      </c>
      <c r="AN48" s="3" t="str">
        <f>IF(Grades!AN48="","",(VLOOKUP(Grades!AN48,ALevels,2,FALSE)))</f>
        <v/>
      </c>
      <c r="AO48" s="3" t="str">
        <f>IF(Grades!AO48="","",(VLOOKUP(Grades!AO48,ALevels,2,FALSE)))</f>
        <v/>
      </c>
      <c r="AP48" s="3" t="str">
        <f>IF(Grades!AP48="","",(VLOOKUP(Grades!AP48,ALevels,2,FALSE)))</f>
        <v/>
      </c>
      <c r="AQ48" s="3" t="str">
        <f>IF(Grades!AQ48="","",(VLOOKUP(Grades!AQ48,ALevels,2,FALSE)))</f>
        <v/>
      </c>
      <c r="AR48" s="3" t="str">
        <f>IF(Grades!AR48="","",(VLOOKUP(Grades!AR48,ALevels,2,FALSE)))</f>
        <v/>
      </c>
      <c r="AS48" s="3" t="str">
        <f>IF(Grades!AS48="","",(VLOOKUP(Grades!AS48,ALevels,2,FALSE)))</f>
        <v/>
      </c>
      <c r="AT48" s="3" t="str">
        <f>IF(Grades!AT48="","",(VLOOKUP(Grades!AT48,ALevels,2,FALSE)))</f>
        <v/>
      </c>
      <c r="AU48" s="3" t="str">
        <f>IF(Grades!AU48="","",(VLOOKUP(Grades!AU48,ALevels,2,FALSE)))</f>
        <v/>
      </c>
      <c r="AV48" s="3" t="str">
        <f>IF(Grades!AV48="","",(VLOOKUP(Grades!AV48,ALevels,2,FALSE)))</f>
        <v/>
      </c>
      <c r="AW48" s="6" t="str">
        <f>IF(Grades!AW48="","",(VLOOKUP(Grades!AW48,ASLevels,2,FALSE)))</f>
        <v/>
      </c>
      <c r="AX48" s="6" t="str">
        <f>IF(Grades!AX48="","",(VLOOKUP(Grades!AX48,ASLevels,2,FALSE)))</f>
        <v/>
      </c>
      <c r="AY48" s="6" t="str">
        <f>IF(Grades!AY48="","",(VLOOKUP(Grades!AY48,ASLevels,2,FALSE)))</f>
        <v/>
      </c>
      <c r="AZ48" s="6" t="str">
        <f>IF(Grades!AZ48="","",(VLOOKUP(Grades!AZ48,ASLevels,2,FALSE)))</f>
        <v/>
      </c>
      <c r="BA48" s="6" t="str">
        <f>IF(Grades!BA48="","",(VLOOKUP(Grades!BA48,ASLevels,2,FALSE)))</f>
        <v/>
      </c>
      <c r="BB48" s="6" t="str">
        <f>IF(Grades!BB48="","",(VLOOKUP(Grades!BB48,ASLevels,2,FALSE)))</f>
        <v/>
      </c>
      <c r="BC48" s="6" t="str">
        <f>IF(Grades!BC48="","",(VLOOKUP(Grades!BC48,ASLevels,2,FALSE)))</f>
        <v/>
      </c>
      <c r="BD48" s="6" t="str">
        <f>IF(Grades!BD48="","",(VLOOKUP(Grades!BD48,ASLevels,2,FALSE)))</f>
        <v/>
      </c>
      <c r="BE48" s="6" t="str">
        <f>IF(Grades!BE48="","",(VLOOKUP(Grades!BE48,ASLevels,2,FALSE)))</f>
        <v/>
      </c>
      <c r="BF48" s="6" t="str">
        <f>IF(Grades!BF48="","",(VLOOKUP(Grades!BF48,ASLevels,2,FALSE)))</f>
        <v/>
      </c>
      <c r="BG48" s="6" t="str">
        <f>IF(Grades!BG48="","",(VLOOKUP(Grades!BG48,ASLevels,2,FALSE)))</f>
        <v/>
      </c>
      <c r="BH48" s="6" t="str">
        <f>IF(Grades!BH48="","",(VLOOKUP(Grades!BH48,ASLevels,2,FALSE)))</f>
        <v/>
      </c>
      <c r="BI48" s="6" t="str">
        <f>IF(Grades!BI48="","",(VLOOKUP(Grades!BI48,ASLevels,2,FALSE)))</f>
        <v/>
      </c>
      <c r="BJ48" s="6" t="str">
        <f>IF(Grades!BJ48="","",(VLOOKUP(Grades!BJ48,ASLevels,2,FALSE)))</f>
        <v/>
      </c>
      <c r="BK48" s="6" t="str">
        <f>IF(Grades!BK48="","",(VLOOKUP(Grades!BK48,ASLevels,2,FALSE)))</f>
        <v/>
      </c>
      <c r="BL48" s="6" t="str">
        <f>IF(Grades!BL48="","",(VLOOKUP(Grades!BL48,ASLevels,2,FALSE)))</f>
        <v/>
      </c>
      <c r="BM48" s="6" t="str">
        <f>IF(Grades!BM48="","",(VLOOKUP(Grades!BM48,ASLevels,2,FALSE)))</f>
        <v/>
      </c>
      <c r="BN48" s="6" t="str">
        <f>IF(Grades!BN48="","",(VLOOKUP(Grades!BN48,ASLevels,2,FALSE)))</f>
        <v/>
      </c>
      <c r="BO48" s="6" t="str">
        <f>IF(Grades!BO48="","",(VLOOKUP(Grades!BO48,ASLevels,2,FALSE)))</f>
        <v/>
      </c>
      <c r="BP48" s="6" t="str">
        <f>IF(Grades!BP48="","",(VLOOKUP(Grades!BP48,ASLevels,2,FALSE)))</f>
        <v/>
      </c>
      <c r="BQ48" s="6" t="str">
        <f>IF(Grades!BQ48="","",(VLOOKUP(Grades!BQ48,ASLevels,2,FALSE)))</f>
        <v/>
      </c>
      <c r="BR48" s="6" t="str">
        <f>IF(Grades!BR48="","",(VLOOKUP(Grades!BR48,ASLevels,2,FALSE)))</f>
        <v/>
      </c>
      <c r="BS48" s="6" t="str">
        <f>IF(Grades!BS48="","",(VLOOKUP(Grades!BS48,ASLevels,2,FALSE)))</f>
        <v/>
      </c>
      <c r="BT48" s="6" t="str">
        <f>IF(Grades!BT48="","",(VLOOKUP(Grades!BT48,ASLevels,2,FALSE)))</f>
        <v/>
      </c>
      <c r="BU48" s="6" t="str">
        <f>IF(Grades!BU48="","",(VLOOKUP(Grades!BU48,ASLevels,2,FALSE)))</f>
        <v/>
      </c>
      <c r="BV48" s="6" t="str">
        <f>IF(Grades!BV48="","",(VLOOKUP(Grades!BV48,ASLevels,2,FALSE)))</f>
        <v/>
      </c>
      <c r="BW48" s="6" t="str">
        <f>IF(Grades!BW48="","",(VLOOKUP(Grades!BW48,ASLevels,2,FALSE)))</f>
        <v/>
      </c>
      <c r="BX48" s="6" t="str">
        <f>IF(Grades!BX48="","",(VLOOKUP(Grades!BX48,ASLevels,2,FALSE)))</f>
        <v/>
      </c>
      <c r="BY48" s="6" t="str">
        <f>IF(Grades!BY48="","",(VLOOKUP(Grades!BY48,ASLevels,2,FALSE)))</f>
        <v/>
      </c>
      <c r="BZ48" s="6" t="str">
        <f>IF(Grades!BZ48="","",(VLOOKUP(Grades!BZ48,ASLevels,2,FALSE)))</f>
        <v/>
      </c>
      <c r="CA48" s="6" t="str">
        <f>IF(Grades!CA48="","",(VLOOKUP(Grades!CA48,ASLevels,2,FALSE)))</f>
        <v/>
      </c>
      <c r="CB48" s="6" t="str">
        <f>IF(Grades!CB48="","",(VLOOKUP(Grades!CB48,ASLevels,2,FALSE)))</f>
        <v/>
      </c>
      <c r="CC48" s="6" t="str">
        <f>IF(Grades!CC48="","",(VLOOKUP(Grades!CC48,ASLevels,2,FALSE)))</f>
        <v/>
      </c>
      <c r="CD48" s="6" t="str">
        <f>IF(Grades!CD48="","",(VLOOKUP(Grades!CD48,ASLevels,2,FALSE)))</f>
        <v/>
      </c>
      <c r="CE48" s="6" t="str">
        <f>IF(Grades!CE48="","",(VLOOKUP(Grades!CE48,ASLevels,2,FALSE)))</f>
        <v/>
      </c>
      <c r="CF48" s="6" t="str">
        <f>IF(Grades!CF48="","",(VLOOKUP(Grades!CF48,ASLevels,2,FALSE)))</f>
        <v/>
      </c>
      <c r="CG48" s="6" t="str">
        <f>IF(Grades!CG48="","",(VLOOKUP(Grades!CG48,ASLevels,2,FALSE)))</f>
        <v/>
      </c>
      <c r="CH48" s="6" t="str">
        <f>IF(Grades!CH48="","",(VLOOKUP(Grades!CH48,ASLevels,2,FALSE)))</f>
        <v/>
      </c>
      <c r="CI48" s="6" t="str">
        <f>IF(Grades!CI48="","",(VLOOKUP(Grades!CI48,ASLevels,2,FALSE)))</f>
        <v/>
      </c>
      <c r="CJ48" s="6" t="str">
        <f>IF(Grades!CJ48="","",(VLOOKUP(Grades!CJ48,ASLevels,2,FALSE)))</f>
        <v/>
      </c>
      <c r="CK48" s="6" t="str">
        <f>IF(Grades!CK48="","",(VLOOKUP(Grades!CK48,ASLevels,2,FALSE)))</f>
        <v/>
      </c>
      <c r="CL48" s="6" t="str">
        <f>IF(Grades!CL48="","",(VLOOKUP(Grades!CL48,ASLevels,2,FALSE)))</f>
        <v/>
      </c>
      <c r="CM48" s="6" t="str">
        <f>IF(Grades!CM48="","",(VLOOKUP(Grades!CM48,ASLevels,2,FALSE)))</f>
        <v/>
      </c>
      <c r="CN48" s="6" t="str">
        <f>IF(Grades!CN48="","",(VLOOKUP(Grades!CN48,ASLevels,2,FALSE)))</f>
        <v/>
      </c>
      <c r="CO48" s="39" t="str">
        <f>IF(Grades!CO48="","",(VLOOKUP(Grades!CO48,EP,2,FALSE)))</f>
        <v/>
      </c>
      <c r="CP48" s="9" t="str">
        <f>IF(Grades!CP48="","",(VLOOKUP(Grades!CP48,KeySkills,2,FALSE)))</f>
        <v/>
      </c>
      <c r="CQ48" s="9" t="str">
        <f>IF(Grades!CQ48="","",(VLOOKUP(Grades!CQ48,KeySkills,2,FALSE)))</f>
        <v/>
      </c>
      <c r="CR48" s="9" t="str">
        <f>IF(Grades!CR48="","",(VLOOKUP(Grades!CR48,KeySkills,2,FALSE)))</f>
        <v/>
      </c>
      <c r="CS48" s="13" t="str">
        <f>IF(Grades!CS48="","",(VLOOKUP(Grades!CS48,BTECOCRNatCert,2,FALSE)))</f>
        <v/>
      </c>
      <c r="CT48" s="13" t="str">
        <f>IF(Grades!CT48="","",(VLOOKUP(Grades!CT48,BTECOCRNatCert,2,FALSE)))</f>
        <v/>
      </c>
      <c r="CU48" s="13" t="str">
        <f>IF(Grades!CU48="","",(VLOOKUP(Grades!CU48,BTECOCRNatCert,2,FALSE)))</f>
        <v/>
      </c>
      <c r="CV48" s="13" t="str">
        <f>IF(Grades!CV48="","",(VLOOKUP(Grades!CV48,BTECOCRNatCert,2,FALSE)))</f>
        <v/>
      </c>
      <c r="CW48" s="13" t="str">
        <f>IF(Grades!CW48="","",(VLOOKUP(Grades!CW48,BTECOCRNatCert,2,FALSE)))</f>
        <v/>
      </c>
      <c r="CX48" s="13" t="str">
        <f>IF(Grades!CX48="","",(VLOOKUP(Grades!CX48,BTECOCRNatCert,2,FALSE)))</f>
        <v/>
      </c>
      <c r="CY48" s="13" t="str">
        <f>IF(Grades!CY48="","",(VLOOKUP(Grades!CY48,BTECOCRNatCert,2,FALSE)))</f>
        <v/>
      </c>
      <c r="CZ48" s="15" t="str">
        <f>IF(Grades!CZ48="","",(VLOOKUP(Grades!CZ48,BTECNatDip,2,FALSE)))</f>
        <v/>
      </c>
      <c r="DA48" s="15" t="str">
        <f>IF(Grades!DA48="","",(VLOOKUP(Grades!DA48,BTECNatDip,2,FALSE)))</f>
        <v/>
      </c>
      <c r="DB48" s="15" t="str">
        <f>IF(Grades!DB48="","",(VLOOKUP(Grades!DB48,BTECNatDip,2,FALSE)))</f>
        <v/>
      </c>
      <c r="DC48" s="21" t="str">
        <f>IF(Grades!DC48="","",(VLOOKUP(Grades!DC48,OCRNatDip,2,FALSE)))</f>
        <v/>
      </c>
      <c r="DD48" s="21" t="str">
        <f>IF(Grades!DD48="","",(VLOOKUP(Grades!DD48,OCRNatDip,2,FALSE)))</f>
        <v/>
      </c>
      <c r="DE48" s="21" t="str">
        <f>IF(Grades!DE48="","",(VLOOKUP(Grades!DE48,OCRNatDip,2,FALSE)))</f>
        <v/>
      </c>
      <c r="DF48" s="37" t="str">
        <f>IF(Grades!DF48="","",(VLOOKUP(Grades!DF48,BTECExtDip,2,FALSE)))</f>
        <v/>
      </c>
      <c r="DG48" s="37" t="str">
        <f>IF(Grades!DG48="","",(VLOOKUP(Grades!DG48,BTECExtDip,2,FALSE)))</f>
        <v/>
      </c>
      <c r="DH48" s="37" t="str">
        <f>IF(Grades!DH48="","",(VLOOKUP(Grades!DH48,BTECExtDip,2,FALSE)))</f>
        <v/>
      </c>
      <c r="DI48" s="21" t="str">
        <f>IF(Grades!DI48="","",(VLOOKUP(Grades!DI48,OCRExtDip,2,FALSE)))</f>
        <v/>
      </c>
      <c r="DJ48" s="21" t="str">
        <f>IF(Grades!DJ48="","",(VLOOKUP(Grades!DJ48,OCRExtDip,2,FALSE)))</f>
        <v/>
      </c>
      <c r="DK48" s="21" t="str">
        <f>IF(Grades!DK48="","",(VLOOKUP(Grades!DK48,OCRExtDip,2,FALSE)))</f>
        <v/>
      </c>
      <c r="DL48" s="17" t="str">
        <f>IF(Grades!DL48="","",(VLOOKUP(Grades!DL48,PL,2,FALSE)))</f>
        <v/>
      </c>
      <c r="DM48" s="38" t="str">
        <f>IF(Grades!DM48="","",(VLOOKUP(Grades!DM48,FSM,2,FALSE)))</f>
        <v/>
      </c>
      <c r="DN48" s="38" t="str">
        <f>IF(Grades!DN48="","",(VLOOKUP(Grades!DN48,FSM,2,FALSE)))</f>
        <v/>
      </c>
      <c r="DO48" s="9" t="str">
        <f>IF(Grades!DO48="","",(VLOOKUP(Grades!DO48,AEA,2,FALSE)))</f>
        <v/>
      </c>
      <c r="DP48" s="9" t="str">
        <f>IF(Grades!DP48="","",(VLOOKUP(Grades!DP48,AEA,2,FALSE)))</f>
        <v/>
      </c>
      <c r="DQ48" s="9" t="str">
        <f>IF(Grades!DQ48="","",(VLOOKUP(Grades!DQ48,AEA,2,FALSE)))</f>
        <v/>
      </c>
      <c r="DR48" s="62" t="str">
        <f>IF(Grades!DR48="","",(VLOOKUP(Grades!DR48,AllDip?,2,FALSE)))</f>
        <v/>
      </c>
      <c r="DT48" s="1">
        <f t="shared" si="14"/>
        <v>0</v>
      </c>
      <c r="DU48" s="1">
        <f t="shared" si="23"/>
        <v>0</v>
      </c>
      <c r="DV48" s="1">
        <f t="shared" si="24"/>
        <v>0</v>
      </c>
      <c r="DW48" s="1">
        <f t="shared" si="25"/>
        <v>0</v>
      </c>
      <c r="DX48" s="1">
        <f t="shared" si="26"/>
        <v>0</v>
      </c>
      <c r="DY48" s="172">
        <f t="shared" si="4"/>
        <v>0</v>
      </c>
      <c r="DZ48" s="1">
        <f t="shared" si="27"/>
        <v>0</v>
      </c>
      <c r="EA48" s="1">
        <f t="shared" si="28"/>
        <v>0</v>
      </c>
      <c r="EB48" s="1">
        <f t="shared" si="29"/>
        <v>0</v>
      </c>
      <c r="EC48" s="1">
        <f t="shared" si="30"/>
        <v>0</v>
      </c>
      <c r="ED48" s="1">
        <f t="shared" si="31"/>
        <v>0</v>
      </c>
      <c r="EE48" s="1">
        <f t="shared" si="32"/>
        <v>0</v>
      </c>
      <c r="EF48" s="1">
        <f t="shared" si="33"/>
        <v>0</v>
      </c>
      <c r="EG48" s="1">
        <f t="shared" si="34"/>
        <v>0</v>
      </c>
      <c r="EH48" s="1">
        <f t="shared" si="15"/>
        <v>0</v>
      </c>
      <c r="EI48" s="1">
        <f t="shared" si="16"/>
        <v>0</v>
      </c>
      <c r="EJ48" s="1">
        <f t="shared" si="17"/>
        <v>0</v>
      </c>
      <c r="EK48" s="1">
        <f t="shared" si="22"/>
        <v>0</v>
      </c>
      <c r="EL48" s="1">
        <f t="shared" si="18"/>
        <v>0</v>
      </c>
      <c r="EM48" s="1" t="e">
        <f t="shared" si="19"/>
        <v>#DIV/0!</v>
      </c>
      <c r="EN48" s="1" t="e">
        <f t="shared" si="20"/>
        <v>#DIV/0!</v>
      </c>
      <c r="EO48" s="1" t="e">
        <f t="shared" si="21"/>
        <v>#DIV/0!</v>
      </c>
    </row>
    <row r="49" spans="1:145" ht="11.25" x14ac:dyDescent="0.2">
      <c r="A49" s="92"/>
      <c r="B49" s="92"/>
      <c r="C49" s="92"/>
      <c r="D49" s="92"/>
      <c r="E49" s="3" t="str">
        <f>IF(Grades!E49="","",(VLOOKUP(Grades!E49,ALevels,2,FALSE)))</f>
        <v/>
      </c>
      <c r="F49" s="3" t="str">
        <f>IF(Grades!F49="","",(VLOOKUP(Grades!F49,ALevels,2,FALSE)))</f>
        <v/>
      </c>
      <c r="G49" s="3" t="str">
        <f>IF(Grades!G49="","",(VLOOKUP(Grades!G49,ALevels,2,FALSE)))</f>
        <v/>
      </c>
      <c r="H49" s="3" t="str">
        <f>IF(Grades!H49="","",(VLOOKUP(Grades!H49,ALevels,2,FALSE)))</f>
        <v/>
      </c>
      <c r="I49" s="3" t="str">
        <f>IF(Grades!I49="","",(VLOOKUP(Grades!I49,ALevels,2,FALSE)))</f>
        <v/>
      </c>
      <c r="J49" s="3" t="str">
        <f>IF(Grades!J49="","",(VLOOKUP(Grades!J49,ALevels,2,FALSE)))</f>
        <v/>
      </c>
      <c r="K49" s="3" t="str">
        <f>IF(Grades!K49="","",(VLOOKUP(Grades!K49,ALevels,2,FALSE)))</f>
        <v/>
      </c>
      <c r="L49" s="3" t="str">
        <f>IF(Grades!L49="","",(VLOOKUP(Grades!L49,ALevels,2,FALSE)))</f>
        <v/>
      </c>
      <c r="M49" s="3" t="str">
        <f>IF(Grades!M49="","",(VLOOKUP(Grades!M49,ALevels,2,FALSE)))</f>
        <v/>
      </c>
      <c r="N49" s="3" t="str">
        <f>IF(Grades!N49="","",(VLOOKUP(Grades!N49,ALevels,2,FALSE)))</f>
        <v/>
      </c>
      <c r="O49" s="3" t="str">
        <f>IF(Grades!O49="","",(VLOOKUP(Grades!O49,ALevels,2,FALSE)))</f>
        <v/>
      </c>
      <c r="P49" s="3" t="str">
        <f>IF(Grades!P49="","",(VLOOKUP(Grades!P49,ALevels,2,FALSE)))</f>
        <v/>
      </c>
      <c r="Q49" s="3" t="str">
        <f>IF(Grades!Q49="","",(VLOOKUP(Grades!Q49,ALevels,2,FALSE)))</f>
        <v/>
      </c>
      <c r="R49" s="3" t="str">
        <f>IF(Grades!R49="","",(VLOOKUP(Grades!R49,ALevels,2,FALSE)))</f>
        <v/>
      </c>
      <c r="S49" s="3" t="str">
        <f>IF(Grades!S49="","",(VLOOKUP(Grades!S49,ALevels,2,FALSE)))</f>
        <v/>
      </c>
      <c r="T49" s="3" t="str">
        <f>IF(Grades!T49="","",(VLOOKUP(Grades!T49,ALevels,2,FALSE)))</f>
        <v/>
      </c>
      <c r="U49" s="3" t="str">
        <f>IF(Grades!U49="","",(VLOOKUP(Grades!U49,ALevels,2,FALSE)))</f>
        <v/>
      </c>
      <c r="V49" s="3" t="str">
        <f>IF(Grades!V49="","",(VLOOKUP(Grades!V49,ALevels,2,FALSE)))</f>
        <v/>
      </c>
      <c r="W49" s="3" t="str">
        <f>IF(Grades!W49="","",(VLOOKUP(Grades!W49,ALevels,2,FALSE)))</f>
        <v/>
      </c>
      <c r="X49" s="3" t="str">
        <f>IF(Grades!X49="","",(VLOOKUP(Grades!X49,ALevels,2,FALSE)))</f>
        <v/>
      </c>
      <c r="Y49" s="3" t="str">
        <f>IF(Grades!Y49="","",(VLOOKUP(Grades!Y49,ALevels,2,FALSE)))</f>
        <v/>
      </c>
      <c r="Z49" s="3" t="str">
        <f>IF(Grades!Z49="","",(VLOOKUP(Grades!Z49,ALevels,2,FALSE)))</f>
        <v/>
      </c>
      <c r="AA49" s="3" t="str">
        <f>IF(Grades!AA49="","",(VLOOKUP(Grades!AA49,ALevels,2,FALSE)))</f>
        <v/>
      </c>
      <c r="AB49" s="3" t="str">
        <f>IF(Grades!AB49="","",(VLOOKUP(Grades!AB49,ALevels,2,FALSE)))</f>
        <v/>
      </c>
      <c r="AC49" s="3" t="str">
        <f>IF(Grades!AC49="","",(VLOOKUP(Grades!AC49,ALevels,2,FALSE)))</f>
        <v/>
      </c>
      <c r="AD49" s="3" t="str">
        <f>IF(Grades!AD49="","",(VLOOKUP(Grades!AD49,ALevels,2,FALSE)))</f>
        <v/>
      </c>
      <c r="AE49" s="3" t="str">
        <f>IF(Grades!AE49="","",(VLOOKUP(Grades!AE49,ALevels,2,FALSE)))</f>
        <v/>
      </c>
      <c r="AF49" s="3" t="str">
        <f>IF(Grades!AF49="","",(VLOOKUP(Grades!AF49,ALevels,2,FALSE)))</f>
        <v/>
      </c>
      <c r="AG49" s="3" t="str">
        <f>IF(Grades!AG49="","",(VLOOKUP(Grades!AG49,ALevels,2,FALSE)))</f>
        <v/>
      </c>
      <c r="AH49" s="3" t="str">
        <f>IF(Grades!AH49="","",(VLOOKUP(Grades!AH49,ALevels,2,FALSE)))</f>
        <v/>
      </c>
      <c r="AI49" s="3" t="str">
        <f>IF(Grades!AI49="","",(VLOOKUP(Grades!AI49,ALevels,2,FALSE)))</f>
        <v/>
      </c>
      <c r="AJ49" s="3" t="str">
        <f>IF(Grades!AJ49="","",(VLOOKUP(Grades!AJ49,ALevels,2,FALSE)))</f>
        <v/>
      </c>
      <c r="AK49" s="3" t="str">
        <f>IF(Grades!AK49="","",(VLOOKUP(Grades!AK49,ALevels,2,FALSE)))</f>
        <v/>
      </c>
      <c r="AL49" s="3" t="str">
        <f>IF(Grades!AL49="","",(VLOOKUP(Grades!AL49,ALevels,2,FALSE)))</f>
        <v/>
      </c>
      <c r="AM49" s="3" t="str">
        <f>IF(Grades!AM49="","",(VLOOKUP(Grades!AM49,ALevels,2,FALSE)))</f>
        <v/>
      </c>
      <c r="AN49" s="3" t="str">
        <f>IF(Grades!AN49="","",(VLOOKUP(Grades!AN49,ALevels,2,FALSE)))</f>
        <v/>
      </c>
      <c r="AO49" s="3" t="str">
        <f>IF(Grades!AO49="","",(VLOOKUP(Grades!AO49,ALevels,2,FALSE)))</f>
        <v/>
      </c>
      <c r="AP49" s="3" t="str">
        <f>IF(Grades!AP49="","",(VLOOKUP(Grades!AP49,ALevels,2,FALSE)))</f>
        <v/>
      </c>
      <c r="AQ49" s="3" t="str">
        <f>IF(Grades!AQ49="","",(VLOOKUP(Grades!AQ49,ALevels,2,FALSE)))</f>
        <v/>
      </c>
      <c r="AR49" s="3" t="str">
        <f>IF(Grades!AR49="","",(VLOOKUP(Grades!AR49,ALevels,2,FALSE)))</f>
        <v/>
      </c>
      <c r="AS49" s="3" t="str">
        <f>IF(Grades!AS49="","",(VLOOKUP(Grades!AS49,ALevels,2,FALSE)))</f>
        <v/>
      </c>
      <c r="AT49" s="3" t="str">
        <f>IF(Grades!AT49="","",(VLOOKUP(Grades!AT49,ALevels,2,FALSE)))</f>
        <v/>
      </c>
      <c r="AU49" s="3" t="str">
        <f>IF(Grades!AU49="","",(VLOOKUP(Grades!AU49,ALevels,2,FALSE)))</f>
        <v/>
      </c>
      <c r="AV49" s="3" t="str">
        <f>IF(Grades!AV49="","",(VLOOKUP(Grades!AV49,ALevels,2,FALSE)))</f>
        <v/>
      </c>
      <c r="AW49" s="6" t="str">
        <f>IF(Grades!AW49="","",(VLOOKUP(Grades!AW49,ASLevels,2,FALSE)))</f>
        <v/>
      </c>
      <c r="AX49" s="6" t="str">
        <f>IF(Grades!AX49="","",(VLOOKUP(Grades!AX49,ASLevels,2,FALSE)))</f>
        <v/>
      </c>
      <c r="AY49" s="6" t="str">
        <f>IF(Grades!AY49="","",(VLOOKUP(Grades!AY49,ASLevels,2,FALSE)))</f>
        <v/>
      </c>
      <c r="AZ49" s="6" t="str">
        <f>IF(Grades!AZ49="","",(VLOOKUP(Grades!AZ49,ASLevels,2,FALSE)))</f>
        <v/>
      </c>
      <c r="BA49" s="6" t="str">
        <f>IF(Grades!BA49="","",(VLOOKUP(Grades!BA49,ASLevels,2,FALSE)))</f>
        <v/>
      </c>
      <c r="BB49" s="6" t="str">
        <f>IF(Grades!BB49="","",(VLOOKUP(Grades!BB49,ASLevels,2,FALSE)))</f>
        <v/>
      </c>
      <c r="BC49" s="6" t="str">
        <f>IF(Grades!BC49="","",(VLOOKUP(Grades!BC49,ASLevels,2,FALSE)))</f>
        <v/>
      </c>
      <c r="BD49" s="6" t="str">
        <f>IF(Grades!BD49="","",(VLOOKUP(Grades!BD49,ASLevels,2,FALSE)))</f>
        <v/>
      </c>
      <c r="BE49" s="6" t="str">
        <f>IF(Grades!BE49="","",(VLOOKUP(Grades!BE49,ASLevels,2,FALSE)))</f>
        <v/>
      </c>
      <c r="BF49" s="6" t="str">
        <f>IF(Grades!BF49="","",(VLOOKUP(Grades!BF49,ASLevels,2,FALSE)))</f>
        <v/>
      </c>
      <c r="BG49" s="6" t="str">
        <f>IF(Grades!BG49="","",(VLOOKUP(Grades!BG49,ASLevels,2,FALSE)))</f>
        <v/>
      </c>
      <c r="BH49" s="6" t="str">
        <f>IF(Grades!BH49="","",(VLOOKUP(Grades!BH49,ASLevels,2,FALSE)))</f>
        <v/>
      </c>
      <c r="BI49" s="6" t="str">
        <f>IF(Grades!BI49="","",(VLOOKUP(Grades!BI49,ASLevels,2,FALSE)))</f>
        <v/>
      </c>
      <c r="BJ49" s="6" t="str">
        <f>IF(Grades!BJ49="","",(VLOOKUP(Grades!BJ49,ASLevels,2,FALSE)))</f>
        <v/>
      </c>
      <c r="BK49" s="6" t="str">
        <f>IF(Grades!BK49="","",(VLOOKUP(Grades!BK49,ASLevels,2,FALSE)))</f>
        <v/>
      </c>
      <c r="BL49" s="6" t="str">
        <f>IF(Grades!BL49="","",(VLOOKUP(Grades!BL49,ASLevels,2,FALSE)))</f>
        <v/>
      </c>
      <c r="BM49" s="6" t="str">
        <f>IF(Grades!BM49="","",(VLOOKUP(Grades!BM49,ASLevels,2,FALSE)))</f>
        <v/>
      </c>
      <c r="BN49" s="6" t="str">
        <f>IF(Grades!BN49="","",(VLOOKUP(Grades!BN49,ASLevels,2,FALSE)))</f>
        <v/>
      </c>
      <c r="BO49" s="6" t="str">
        <f>IF(Grades!BO49="","",(VLOOKUP(Grades!BO49,ASLevels,2,FALSE)))</f>
        <v/>
      </c>
      <c r="BP49" s="6" t="str">
        <f>IF(Grades!BP49="","",(VLOOKUP(Grades!BP49,ASLevels,2,FALSE)))</f>
        <v/>
      </c>
      <c r="BQ49" s="6" t="str">
        <f>IF(Grades!BQ49="","",(VLOOKUP(Grades!BQ49,ASLevels,2,FALSE)))</f>
        <v/>
      </c>
      <c r="BR49" s="6" t="str">
        <f>IF(Grades!BR49="","",(VLOOKUP(Grades!BR49,ASLevels,2,FALSE)))</f>
        <v/>
      </c>
      <c r="BS49" s="6" t="str">
        <f>IF(Grades!BS49="","",(VLOOKUP(Grades!BS49,ASLevels,2,FALSE)))</f>
        <v/>
      </c>
      <c r="BT49" s="6" t="str">
        <f>IF(Grades!BT49="","",(VLOOKUP(Grades!BT49,ASLevels,2,FALSE)))</f>
        <v/>
      </c>
      <c r="BU49" s="6" t="str">
        <f>IF(Grades!BU49="","",(VLOOKUP(Grades!BU49,ASLevels,2,FALSE)))</f>
        <v/>
      </c>
      <c r="BV49" s="6" t="str">
        <f>IF(Grades!BV49="","",(VLOOKUP(Grades!BV49,ASLevels,2,FALSE)))</f>
        <v/>
      </c>
      <c r="BW49" s="6" t="str">
        <f>IF(Grades!BW49="","",(VLOOKUP(Grades!BW49,ASLevels,2,FALSE)))</f>
        <v/>
      </c>
      <c r="BX49" s="6" t="str">
        <f>IF(Grades!BX49="","",(VLOOKUP(Grades!BX49,ASLevels,2,FALSE)))</f>
        <v/>
      </c>
      <c r="BY49" s="6" t="str">
        <f>IF(Grades!BY49="","",(VLOOKUP(Grades!BY49,ASLevels,2,FALSE)))</f>
        <v/>
      </c>
      <c r="BZ49" s="6" t="str">
        <f>IF(Grades!BZ49="","",(VLOOKUP(Grades!BZ49,ASLevels,2,FALSE)))</f>
        <v/>
      </c>
      <c r="CA49" s="6" t="str">
        <f>IF(Grades!CA49="","",(VLOOKUP(Grades!CA49,ASLevels,2,FALSE)))</f>
        <v/>
      </c>
      <c r="CB49" s="6" t="str">
        <f>IF(Grades!CB49="","",(VLOOKUP(Grades!CB49,ASLevels,2,FALSE)))</f>
        <v/>
      </c>
      <c r="CC49" s="6" t="str">
        <f>IF(Grades!CC49="","",(VLOOKUP(Grades!CC49,ASLevels,2,FALSE)))</f>
        <v/>
      </c>
      <c r="CD49" s="6" t="str">
        <f>IF(Grades!CD49="","",(VLOOKUP(Grades!CD49,ASLevels,2,FALSE)))</f>
        <v/>
      </c>
      <c r="CE49" s="6" t="str">
        <f>IF(Grades!CE49="","",(VLOOKUP(Grades!CE49,ASLevels,2,FALSE)))</f>
        <v/>
      </c>
      <c r="CF49" s="6" t="str">
        <f>IF(Grades!CF49="","",(VLOOKUP(Grades!CF49,ASLevels,2,FALSE)))</f>
        <v/>
      </c>
      <c r="CG49" s="6" t="str">
        <f>IF(Grades!CG49="","",(VLOOKUP(Grades!CG49,ASLevels,2,FALSE)))</f>
        <v/>
      </c>
      <c r="CH49" s="6" t="str">
        <f>IF(Grades!CH49="","",(VLOOKUP(Grades!CH49,ASLevels,2,FALSE)))</f>
        <v/>
      </c>
      <c r="CI49" s="6" t="str">
        <f>IF(Grades!CI49="","",(VLOOKUP(Grades!CI49,ASLevels,2,FALSE)))</f>
        <v/>
      </c>
      <c r="CJ49" s="6" t="str">
        <f>IF(Grades!CJ49="","",(VLOOKUP(Grades!CJ49,ASLevels,2,FALSE)))</f>
        <v/>
      </c>
      <c r="CK49" s="6" t="str">
        <f>IF(Grades!CK49="","",(VLOOKUP(Grades!CK49,ASLevels,2,FALSE)))</f>
        <v/>
      </c>
      <c r="CL49" s="6" t="str">
        <f>IF(Grades!CL49="","",(VLOOKUP(Grades!CL49,ASLevels,2,FALSE)))</f>
        <v/>
      </c>
      <c r="CM49" s="6" t="str">
        <f>IF(Grades!CM49="","",(VLOOKUP(Grades!CM49,ASLevels,2,FALSE)))</f>
        <v/>
      </c>
      <c r="CN49" s="6" t="str">
        <f>IF(Grades!CN49="","",(VLOOKUP(Grades!CN49,ASLevels,2,FALSE)))</f>
        <v/>
      </c>
      <c r="CO49" s="39" t="str">
        <f>IF(Grades!CO49="","",(VLOOKUP(Grades!CO49,EP,2,FALSE)))</f>
        <v/>
      </c>
      <c r="CP49" s="9" t="str">
        <f>IF(Grades!CP49="","",(VLOOKUP(Grades!CP49,KeySkills,2,FALSE)))</f>
        <v/>
      </c>
      <c r="CQ49" s="9" t="str">
        <f>IF(Grades!CQ49="","",(VLOOKUP(Grades!CQ49,KeySkills,2,FALSE)))</f>
        <v/>
      </c>
      <c r="CR49" s="9" t="str">
        <f>IF(Grades!CR49="","",(VLOOKUP(Grades!CR49,KeySkills,2,FALSE)))</f>
        <v/>
      </c>
      <c r="CS49" s="13" t="str">
        <f>IF(Grades!CS49="","",(VLOOKUP(Grades!CS49,BTECOCRNatCert,2,FALSE)))</f>
        <v/>
      </c>
      <c r="CT49" s="13" t="str">
        <f>IF(Grades!CT49="","",(VLOOKUP(Grades!CT49,BTECOCRNatCert,2,FALSE)))</f>
        <v/>
      </c>
      <c r="CU49" s="13" t="str">
        <f>IF(Grades!CU49="","",(VLOOKUP(Grades!CU49,BTECOCRNatCert,2,FALSE)))</f>
        <v/>
      </c>
      <c r="CV49" s="13" t="str">
        <f>IF(Grades!CV49="","",(VLOOKUP(Grades!CV49,BTECOCRNatCert,2,FALSE)))</f>
        <v/>
      </c>
      <c r="CW49" s="13" t="str">
        <f>IF(Grades!CW49="","",(VLOOKUP(Grades!CW49,BTECOCRNatCert,2,FALSE)))</f>
        <v/>
      </c>
      <c r="CX49" s="13" t="str">
        <f>IF(Grades!CX49="","",(VLOOKUP(Grades!CX49,BTECOCRNatCert,2,FALSE)))</f>
        <v/>
      </c>
      <c r="CY49" s="13" t="str">
        <f>IF(Grades!CY49="","",(VLOOKUP(Grades!CY49,BTECOCRNatCert,2,FALSE)))</f>
        <v/>
      </c>
      <c r="CZ49" s="15" t="str">
        <f>IF(Grades!CZ49="","",(VLOOKUP(Grades!CZ49,BTECNatDip,2,FALSE)))</f>
        <v/>
      </c>
      <c r="DA49" s="15" t="str">
        <f>IF(Grades!DA49="","",(VLOOKUP(Grades!DA49,BTECNatDip,2,FALSE)))</f>
        <v/>
      </c>
      <c r="DB49" s="15" t="str">
        <f>IF(Grades!DB49="","",(VLOOKUP(Grades!DB49,BTECNatDip,2,FALSE)))</f>
        <v/>
      </c>
      <c r="DC49" s="21" t="str">
        <f>IF(Grades!DC49="","",(VLOOKUP(Grades!DC49,OCRNatDip,2,FALSE)))</f>
        <v/>
      </c>
      <c r="DD49" s="21" t="str">
        <f>IF(Grades!DD49="","",(VLOOKUP(Grades!DD49,OCRNatDip,2,FALSE)))</f>
        <v/>
      </c>
      <c r="DE49" s="21" t="str">
        <f>IF(Grades!DE49="","",(VLOOKUP(Grades!DE49,OCRNatDip,2,FALSE)))</f>
        <v/>
      </c>
      <c r="DF49" s="37" t="str">
        <f>IF(Grades!DF49="","",(VLOOKUP(Grades!DF49,BTECExtDip,2,FALSE)))</f>
        <v/>
      </c>
      <c r="DG49" s="37" t="str">
        <f>IF(Grades!DG49="","",(VLOOKUP(Grades!DG49,BTECExtDip,2,FALSE)))</f>
        <v/>
      </c>
      <c r="DH49" s="37" t="str">
        <f>IF(Grades!DH49="","",(VLOOKUP(Grades!DH49,BTECExtDip,2,FALSE)))</f>
        <v/>
      </c>
      <c r="DI49" s="21" t="str">
        <f>IF(Grades!DI49="","",(VLOOKUP(Grades!DI49,OCRExtDip,2,FALSE)))</f>
        <v/>
      </c>
      <c r="DJ49" s="21" t="str">
        <f>IF(Grades!DJ49="","",(VLOOKUP(Grades!DJ49,OCRExtDip,2,FALSE)))</f>
        <v/>
      </c>
      <c r="DK49" s="21" t="str">
        <f>IF(Grades!DK49="","",(VLOOKUP(Grades!DK49,OCRExtDip,2,FALSE)))</f>
        <v/>
      </c>
      <c r="DL49" s="17" t="str">
        <f>IF(Grades!DL49="","",(VLOOKUP(Grades!DL49,PL,2,FALSE)))</f>
        <v/>
      </c>
      <c r="DM49" s="38" t="str">
        <f>IF(Grades!DM49="","",(VLOOKUP(Grades!DM49,FSM,2,FALSE)))</f>
        <v/>
      </c>
      <c r="DN49" s="38" t="str">
        <f>IF(Grades!DN49="","",(VLOOKUP(Grades!DN49,FSM,2,FALSE)))</f>
        <v/>
      </c>
      <c r="DO49" s="9" t="str">
        <f>IF(Grades!DO49="","",(VLOOKUP(Grades!DO49,AEA,2,FALSE)))</f>
        <v/>
      </c>
      <c r="DP49" s="9" t="str">
        <f>IF(Grades!DP49="","",(VLOOKUP(Grades!DP49,AEA,2,FALSE)))</f>
        <v/>
      </c>
      <c r="DQ49" s="9" t="str">
        <f>IF(Grades!DQ49="","",(VLOOKUP(Grades!DQ49,AEA,2,FALSE)))</f>
        <v/>
      </c>
      <c r="DR49" s="62" t="str">
        <f>IF(Grades!DR49="","",(VLOOKUP(Grades!DR49,AllDip?,2,FALSE)))</f>
        <v/>
      </c>
      <c r="DT49" s="1">
        <f t="shared" si="14"/>
        <v>0</v>
      </c>
      <c r="DU49" s="1">
        <f t="shared" si="23"/>
        <v>0</v>
      </c>
      <c r="DV49" s="1">
        <f t="shared" si="24"/>
        <v>0</v>
      </c>
      <c r="DW49" s="1">
        <f t="shared" si="25"/>
        <v>0</v>
      </c>
      <c r="DX49" s="1">
        <f t="shared" si="26"/>
        <v>0</v>
      </c>
      <c r="DY49" s="172">
        <f t="shared" si="4"/>
        <v>0</v>
      </c>
      <c r="DZ49" s="1">
        <f t="shared" si="27"/>
        <v>0</v>
      </c>
      <c r="EA49" s="1">
        <f t="shared" si="28"/>
        <v>0</v>
      </c>
      <c r="EB49" s="1">
        <f t="shared" si="29"/>
        <v>0</v>
      </c>
      <c r="EC49" s="1">
        <f t="shared" si="30"/>
        <v>0</v>
      </c>
      <c r="ED49" s="1">
        <f t="shared" si="31"/>
        <v>0</v>
      </c>
      <c r="EE49" s="1">
        <f t="shared" si="32"/>
        <v>0</v>
      </c>
      <c r="EF49" s="1">
        <f t="shared" si="33"/>
        <v>0</v>
      </c>
      <c r="EG49" s="1">
        <f t="shared" si="34"/>
        <v>0</v>
      </c>
      <c r="EH49" s="1">
        <f t="shared" si="15"/>
        <v>0</v>
      </c>
      <c r="EI49" s="1">
        <f t="shared" si="16"/>
        <v>0</v>
      </c>
      <c r="EJ49" s="1">
        <f t="shared" si="17"/>
        <v>0</v>
      </c>
      <c r="EK49" s="1">
        <f t="shared" si="22"/>
        <v>0</v>
      </c>
      <c r="EL49" s="1">
        <f t="shared" si="18"/>
        <v>0</v>
      </c>
      <c r="EM49" s="1" t="e">
        <f t="shared" si="19"/>
        <v>#DIV/0!</v>
      </c>
      <c r="EN49" s="1" t="e">
        <f t="shared" si="20"/>
        <v>#DIV/0!</v>
      </c>
      <c r="EO49" s="1" t="e">
        <f t="shared" si="21"/>
        <v>#DIV/0!</v>
      </c>
    </row>
    <row r="50" spans="1:145" ht="11.25" x14ac:dyDescent="0.2">
      <c r="A50" s="92"/>
      <c r="B50" s="92"/>
      <c r="C50" s="92"/>
      <c r="D50" s="92"/>
      <c r="E50" s="3" t="str">
        <f>IF(Grades!E50="","",(VLOOKUP(Grades!E50,ALevels,2,FALSE)))</f>
        <v/>
      </c>
      <c r="F50" s="3" t="str">
        <f>IF(Grades!F50="","",(VLOOKUP(Grades!F50,ALevels,2,FALSE)))</f>
        <v/>
      </c>
      <c r="G50" s="3" t="str">
        <f>IF(Grades!G50="","",(VLOOKUP(Grades!G50,ALevels,2,FALSE)))</f>
        <v/>
      </c>
      <c r="H50" s="3" t="str">
        <f>IF(Grades!H50="","",(VLOOKUP(Grades!H50,ALevels,2,FALSE)))</f>
        <v/>
      </c>
      <c r="I50" s="3" t="str">
        <f>IF(Grades!I50="","",(VLOOKUP(Grades!I50,ALevels,2,FALSE)))</f>
        <v/>
      </c>
      <c r="J50" s="3" t="str">
        <f>IF(Grades!J50="","",(VLOOKUP(Grades!J50,ALevels,2,FALSE)))</f>
        <v/>
      </c>
      <c r="K50" s="3" t="str">
        <f>IF(Grades!K50="","",(VLOOKUP(Grades!K50,ALevels,2,FALSE)))</f>
        <v/>
      </c>
      <c r="L50" s="3" t="str">
        <f>IF(Grades!L50="","",(VLOOKUP(Grades!L50,ALevels,2,FALSE)))</f>
        <v/>
      </c>
      <c r="M50" s="3" t="str">
        <f>IF(Grades!M50="","",(VLOOKUP(Grades!M50,ALevels,2,FALSE)))</f>
        <v/>
      </c>
      <c r="N50" s="3" t="str">
        <f>IF(Grades!N50="","",(VLOOKUP(Grades!N50,ALevels,2,FALSE)))</f>
        <v/>
      </c>
      <c r="O50" s="3" t="str">
        <f>IF(Grades!O50="","",(VLOOKUP(Grades!O50,ALevels,2,FALSE)))</f>
        <v/>
      </c>
      <c r="P50" s="3" t="str">
        <f>IF(Grades!P50="","",(VLOOKUP(Grades!P50,ALevels,2,FALSE)))</f>
        <v/>
      </c>
      <c r="Q50" s="3" t="str">
        <f>IF(Grades!Q50="","",(VLOOKUP(Grades!Q50,ALevels,2,FALSE)))</f>
        <v/>
      </c>
      <c r="R50" s="3" t="str">
        <f>IF(Grades!R50="","",(VLOOKUP(Grades!R50,ALevels,2,FALSE)))</f>
        <v/>
      </c>
      <c r="S50" s="3" t="str">
        <f>IF(Grades!S50="","",(VLOOKUP(Grades!S50,ALevels,2,FALSE)))</f>
        <v/>
      </c>
      <c r="T50" s="3" t="str">
        <f>IF(Grades!T50="","",(VLOOKUP(Grades!T50,ALevels,2,FALSE)))</f>
        <v/>
      </c>
      <c r="U50" s="3" t="str">
        <f>IF(Grades!U50="","",(VLOOKUP(Grades!U50,ALevels,2,FALSE)))</f>
        <v/>
      </c>
      <c r="V50" s="3" t="str">
        <f>IF(Grades!V50="","",(VLOOKUP(Grades!V50,ALevels,2,FALSE)))</f>
        <v/>
      </c>
      <c r="W50" s="3" t="str">
        <f>IF(Grades!W50="","",(VLOOKUP(Grades!W50,ALevels,2,FALSE)))</f>
        <v/>
      </c>
      <c r="X50" s="3" t="str">
        <f>IF(Grades!X50="","",(VLOOKUP(Grades!X50,ALevels,2,FALSE)))</f>
        <v/>
      </c>
      <c r="Y50" s="3" t="str">
        <f>IF(Grades!Y50="","",(VLOOKUP(Grades!Y50,ALevels,2,FALSE)))</f>
        <v/>
      </c>
      <c r="Z50" s="3" t="str">
        <f>IF(Grades!Z50="","",(VLOOKUP(Grades!Z50,ALevels,2,FALSE)))</f>
        <v/>
      </c>
      <c r="AA50" s="3" t="str">
        <f>IF(Grades!AA50="","",(VLOOKUP(Grades!AA50,ALevels,2,FALSE)))</f>
        <v/>
      </c>
      <c r="AB50" s="3" t="str">
        <f>IF(Grades!AB50="","",(VLOOKUP(Grades!AB50,ALevels,2,FALSE)))</f>
        <v/>
      </c>
      <c r="AC50" s="3" t="str">
        <f>IF(Grades!AC50="","",(VLOOKUP(Grades!AC50,ALevels,2,FALSE)))</f>
        <v/>
      </c>
      <c r="AD50" s="3" t="str">
        <f>IF(Grades!AD50="","",(VLOOKUP(Grades!AD50,ALevels,2,FALSE)))</f>
        <v/>
      </c>
      <c r="AE50" s="3" t="str">
        <f>IF(Grades!AE50="","",(VLOOKUP(Grades!AE50,ALevels,2,FALSE)))</f>
        <v/>
      </c>
      <c r="AF50" s="3" t="str">
        <f>IF(Grades!AF50="","",(VLOOKUP(Grades!AF50,ALevels,2,FALSE)))</f>
        <v/>
      </c>
      <c r="AG50" s="3" t="str">
        <f>IF(Grades!AG50="","",(VLOOKUP(Grades!AG50,ALevels,2,FALSE)))</f>
        <v/>
      </c>
      <c r="AH50" s="3" t="str">
        <f>IF(Grades!AH50="","",(VLOOKUP(Grades!AH50,ALevels,2,FALSE)))</f>
        <v/>
      </c>
      <c r="AI50" s="3" t="str">
        <f>IF(Grades!AI50="","",(VLOOKUP(Grades!AI50,ALevels,2,FALSE)))</f>
        <v/>
      </c>
      <c r="AJ50" s="3" t="str">
        <f>IF(Grades!AJ50="","",(VLOOKUP(Grades!AJ50,ALevels,2,FALSE)))</f>
        <v/>
      </c>
      <c r="AK50" s="3" t="str">
        <f>IF(Grades!AK50="","",(VLOOKUP(Grades!AK50,ALevels,2,FALSE)))</f>
        <v/>
      </c>
      <c r="AL50" s="3" t="str">
        <f>IF(Grades!AL50="","",(VLOOKUP(Grades!AL50,ALevels,2,FALSE)))</f>
        <v/>
      </c>
      <c r="AM50" s="3" t="str">
        <f>IF(Grades!AM50="","",(VLOOKUP(Grades!AM50,ALevels,2,FALSE)))</f>
        <v/>
      </c>
      <c r="AN50" s="3" t="str">
        <f>IF(Grades!AN50="","",(VLOOKUP(Grades!AN50,ALevels,2,FALSE)))</f>
        <v/>
      </c>
      <c r="AO50" s="3" t="str">
        <f>IF(Grades!AO50="","",(VLOOKUP(Grades!AO50,ALevels,2,FALSE)))</f>
        <v/>
      </c>
      <c r="AP50" s="3" t="str">
        <f>IF(Grades!AP50="","",(VLOOKUP(Grades!AP50,ALevels,2,FALSE)))</f>
        <v/>
      </c>
      <c r="AQ50" s="3" t="str">
        <f>IF(Grades!AQ50="","",(VLOOKUP(Grades!AQ50,ALevels,2,FALSE)))</f>
        <v/>
      </c>
      <c r="AR50" s="3" t="str">
        <f>IF(Grades!AR50="","",(VLOOKUP(Grades!AR50,ALevels,2,FALSE)))</f>
        <v/>
      </c>
      <c r="AS50" s="3" t="str">
        <f>IF(Grades!AS50="","",(VLOOKUP(Grades!AS50,ALevels,2,FALSE)))</f>
        <v/>
      </c>
      <c r="AT50" s="3" t="str">
        <f>IF(Grades!AT50="","",(VLOOKUP(Grades!AT50,ALevels,2,FALSE)))</f>
        <v/>
      </c>
      <c r="AU50" s="3" t="str">
        <f>IF(Grades!AU50="","",(VLOOKUP(Grades!AU50,ALevels,2,FALSE)))</f>
        <v/>
      </c>
      <c r="AV50" s="3" t="str">
        <f>IF(Grades!AV50="","",(VLOOKUP(Grades!AV50,ALevels,2,FALSE)))</f>
        <v/>
      </c>
      <c r="AW50" s="6" t="str">
        <f>IF(Grades!AW50="","",(VLOOKUP(Grades!AW50,ASLevels,2,FALSE)))</f>
        <v/>
      </c>
      <c r="AX50" s="6" t="str">
        <f>IF(Grades!AX50="","",(VLOOKUP(Grades!AX50,ASLevels,2,FALSE)))</f>
        <v/>
      </c>
      <c r="AY50" s="6" t="str">
        <f>IF(Grades!AY50="","",(VLOOKUP(Grades!AY50,ASLevels,2,FALSE)))</f>
        <v/>
      </c>
      <c r="AZ50" s="6" t="str">
        <f>IF(Grades!AZ50="","",(VLOOKUP(Grades!AZ50,ASLevels,2,FALSE)))</f>
        <v/>
      </c>
      <c r="BA50" s="6" t="str">
        <f>IF(Grades!BA50="","",(VLOOKUP(Grades!BA50,ASLevels,2,FALSE)))</f>
        <v/>
      </c>
      <c r="BB50" s="6" t="str">
        <f>IF(Grades!BB50="","",(VLOOKUP(Grades!BB50,ASLevels,2,FALSE)))</f>
        <v/>
      </c>
      <c r="BC50" s="6" t="str">
        <f>IF(Grades!BC50="","",(VLOOKUP(Grades!BC50,ASLevels,2,FALSE)))</f>
        <v/>
      </c>
      <c r="BD50" s="6" t="str">
        <f>IF(Grades!BD50="","",(VLOOKUP(Grades!BD50,ASLevels,2,FALSE)))</f>
        <v/>
      </c>
      <c r="BE50" s="6" t="str">
        <f>IF(Grades!BE50="","",(VLOOKUP(Grades!BE50,ASLevels,2,FALSE)))</f>
        <v/>
      </c>
      <c r="BF50" s="6" t="str">
        <f>IF(Grades!BF50="","",(VLOOKUP(Grades!BF50,ASLevels,2,FALSE)))</f>
        <v/>
      </c>
      <c r="BG50" s="6" t="str">
        <f>IF(Grades!BG50="","",(VLOOKUP(Grades!BG50,ASLevels,2,FALSE)))</f>
        <v/>
      </c>
      <c r="BH50" s="6" t="str">
        <f>IF(Grades!BH50="","",(VLOOKUP(Grades!BH50,ASLevels,2,FALSE)))</f>
        <v/>
      </c>
      <c r="BI50" s="6" t="str">
        <f>IF(Grades!BI50="","",(VLOOKUP(Grades!BI50,ASLevels,2,FALSE)))</f>
        <v/>
      </c>
      <c r="BJ50" s="6" t="str">
        <f>IF(Grades!BJ50="","",(VLOOKUP(Grades!BJ50,ASLevels,2,FALSE)))</f>
        <v/>
      </c>
      <c r="BK50" s="6" t="str">
        <f>IF(Grades!BK50="","",(VLOOKUP(Grades!BK50,ASLevels,2,FALSE)))</f>
        <v/>
      </c>
      <c r="BL50" s="6" t="str">
        <f>IF(Grades!BL50="","",(VLOOKUP(Grades!BL50,ASLevels,2,FALSE)))</f>
        <v/>
      </c>
      <c r="BM50" s="6" t="str">
        <f>IF(Grades!BM50="","",(VLOOKUP(Grades!BM50,ASLevels,2,FALSE)))</f>
        <v/>
      </c>
      <c r="BN50" s="6" t="str">
        <f>IF(Grades!BN50="","",(VLOOKUP(Grades!BN50,ASLevels,2,FALSE)))</f>
        <v/>
      </c>
      <c r="BO50" s="6" t="str">
        <f>IF(Grades!BO50="","",(VLOOKUP(Grades!BO50,ASLevels,2,FALSE)))</f>
        <v/>
      </c>
      <c r="BP50" s="6" t="str">
        <f>IF(Grades!BP50="","",(VLOOKUP(Grades!BP50,ASLevels,2,FALSE)))</f>
        <v/>
      </c>
      <c r="BQ50" s="6" t="str">
        <f>IF(Grades!BQ50="","",(VLOOKUP(Grades!BQ50,ASLevels,2,FALSE)))</f>
        <v/>
      </c>
      <c r="BR50" s="6" t="str">
        <f>IF(Grades!BR50="","",(VLOOKUP(Grades!BR50,ASLevels,2,FALSE)))</f>
        <v/>
      </c>
      <c r="BS50" s="6" t="str">
        <f>IF(Grades!BS50="","",(VLOOKUP(Grades!BS50,ASLevels,2,FALSE)))</f>
        <v/>
      </c>
      <c r="BT50" s="6" t="str">
        <f>IF(Grades!BT50="","",(VLOOKUP(Grades!BT50,ASLevels,2,FALSE)))</f>
        <v/>
      </c>
      <c r="BU50" s="6" t="str">
        <f>IF(Grades!BU50="","",(VLOOKUP(Grades!BU50,ASLevels,2,FALSE)))</f>
        <v/>
      </c>
      <c r="BV50" s="6" t="str">
        <f>IF(Grades!BV50="","",(VLOOKUP(Grades!BV50,ASLevels,2,FALSE)))</f>
        <v/>
      </c>
      <c r="BW50" s="6" t="str">
        <f>IF(Grades!BW50="","",(VLOOKUP(Grades!BW50,ASLevels,2,FALSE)))</f>
        <v/>
      </c>
      <c r="BX50" s="6" t="str">
        <f>IF(Grades!BX50="","",(VLOOKUP(Grades!BX50,ASLevels,2,FALSE)))</f>
        <v/>
      </c>
      <c r="BY50" s="6" t="str">
        <f>IF(Grades!BY50="","",(VLOOKUP(Grades!BY50,ASLevels,2,FALSE)))</f>
        <v/>
      </c>
      <c r="BZ50" s="6" t="str">
        <f>IF(Grades!BZ50="","",(VLOOKUP(Grades!BZ50,ASLevels,2,FALSE)))</f>
        <v/>
      </c>
      <c r="CA50" s="6" t="str">
        <f>IF(Grades!CA50="","",(VLOOKUP(Grades!CA50,ASLevels,2,FALSE)))</f>
        <v/>
      </c>
      <c r="CB50" s="6" t="str">
        <f>IF(Grades!CB50="","",(VLOOKUP(Grades!CB50,ASLevels,2,FALSE)))</f>
        <v/>
      </c>
      <c r="CC50" s="6" t="str">
        <f>IF(Grades!CC50="","",(VLOOKUP(Grades!CC50,ASLevels,2,FALSE)))</f>
        <v/>
      </c>
      <c r="CD50" s="6" t="str">
        <f>IF(Grades!CD50="","",(VLOOKUP(Grades!CD50,ASLevels,2,FALSE)))</f>
        <v/>
      </c>
      <c r="CE50" s="6" t="str">
        <f>IF(Grades!CE50="","",(VLOOKUP(Grades!CE50,ASLevels,2,FALSE)))</f>
        <v/>
      </c>
      <c r="CF50" s="6" t="str">
        <f>IF(Grades!CF50="","",(VLOOKUP(Grades!CF50,ASLevels,2,FALSE)))</f>
        <v/>
      </c>
      <c r="CG50" s="6" t="str">
        <f>IF(Grades!CG50="","",(VLOOKUP(Grades!CG50,ASLevels,2,FALSE)))</f>
        <v/>
      </c>
      <c r="CH50" s="6" t="str">
        <f>IF(Grades!CH50="","",(VLOOKUP(Grades!CH50,ASLevels,2,FALSE)))</f>
        <v/>
      </c>
      <c r="CI50" s="6" t="str">
        <f>IF(Grades!CI50="","",(VLOOKUP(Grades!CI50,ASLevels,2,FALSE)))</f>
        <v/>
      </c>
      <c r="CJ50" s="6" t="str">
        <f>IF(Grades!CJ50="","",(VLOOKUP(Grades!CJ50,ASLevels,2,FALSE)))</f>
        <v/>
      </c>
      <c r="CK50" s="6" t="str">
        <f>IF(Grades!CK50="","",(VLOOKUP(Grades!CK50,ASLevels,2,FALSE)))</f>
        <v/>
      </c>
      <c r="CL50" s="6" t="str">
        <f>IF(Grades!CL50="","",(VLOOKUP(Grades!CL50,ASLevels,2,FALSE)))</f>
        <v/>
      </c>
      <c r="CM50" s="6" t="str">
        <f>IF(Grades!CM50="","",(VLOOKUP(Grades!CM50,ASLevels,2,FALSE)))</f>
        <v/>
      </c>
      <c r="CN50" s="6" t="str">
        <f>IF(Grades!CN50="","",(VLOOKUP(Grades!CN50,ASLevels,2,FALSE)))</f>
        <v/>
      </c>
      <c r="CO50" s="39" t="str">
        <f>IF(Grades!CO50="","",(VLOOKUP(Grades!CO50,EP,2,FALSE)))</f>
        <v/>
      </c>
      <c r="CP50" s="9" t="str">
        <f>IF(Grades!CP50="","",(VLOOKUP(Grades!CP50,KeySkills,2,FALSE)))</f>
        <v/>
      </c>
      <c r="CQ50" s="9" t="str">
        <f>IF(Grades!CQ50="","",(VLOOKUP(Grades!CQ50,KeySkills,2,FALSE)))</f>
        <v/>
      </c>
      <c r="CR50" s="9" t="str">
        <f>IF(Grades!CR50="","",(VLOOKUP(Grades!CR50,KeySkills,2,FALSE)))</f>
        <v/>
      </c>
      <c r="CS50" s="13" t="str">
        <f>IF(Grades!CS50="","",(VLOOKUP(Grades!CS50,BTECOCRNatCert,2,FALSE)))</f>
        <v/>
      </c>
      <c r="CT50" s="13" t="str">
        <f>IF(Grades!CT50="","",(VLOOKUP(Grades!CT50,BTECOCRNatCert,2,FALSE)))</f>
        <v/>
      </c>
      <c r="CU50" s="13" t="str">
        <f>IF(Grades!CU50="","",(VLOOKUP(Grades!CU50,BTECOCRNatCert,2,FALSE)))</f>
        <v/>
      </c>
      <c r="CV50" s="13" t="str">
        <f>IF(Grades!CV50="","",(VLOOKUP(Grades!CV50,BTECOCRNatCert,2,FALSE)))</f>
        <v/>
      </c>
      <c r="CW50" s="13" t="str">
        <f>IF(Grades!CW50="","",(VLOOKUP(Grades!CW50,BTECOCRNatCert,2,FALSE)))</f>
        <v/>
      </c>
      <c r="CX50" s="13" t="str">
        <f>IF(Grades!CX50="","",(VLOOKUP(Grades!CX50,BTECOCRNatCert,2,FALSE)))</f>
        <v/>
      </c>
      <c r="CY50" s="13" t="str">
        <f>IF(Grades!CY50="","",(VLOOKUP(Grades!CY50,BTECOCRNatCert,2,FALSE)))</f>
        <v/>
      </c>
      <c r="CZ50" s="15" t="str">
        <f>IF(Grades!CZ50="","",(VLOOKUP(Grades!CZ50,BTECNatDip,2,FALSE)))</f>
        <v/>
      </c>
      <c r="DA50" s="15" t="str">
        <f>IF(Grades!DA50="","",(VLOOKUP(Grades!DA50,BTECNatDip,2,FALSE)))</f>
        <v/>
      </c>
      <c r="DB50" s="15" t="str">
        <f>IF(Grades!DB50="","",(VLOOKUP(Grades!DB50,BTECNatDip,2,FALSE)))</f>
        <v/>
      </c>
      <c r="DC50" s="21" t="str">
        <f>IF(Grades!DC50="","",(VLOOKUP(Grades!DC50,OCRNatDip,2,FALSE)))</f>
        <v/>
      </c>
      <c r="DD50" s="21" t="str">
        <f>IF(Grades!DD50="","",(VLOOKUP(Grades!DD50,OCRNatDip,2,FALSE)))</f>
        <v/>
      </c>
      <c r="DE50" s="21" t="str">
        <f>IF(Grades!DE50="","",(VLOOKUP(Grades!DE50,OCRNatDip,2,FALSE)))</f>
        <v/>
      </c>
      <c r="DF50" s="37" t="str">
        <f>IF(Grades!DF50="","",(VLOOKUP(Grades!DF50,BTECExtDip,2,FALSE)))</f>
        <v/>
      </c>
      <c r="DG50" s="37" t="str">
        <f>IF(Grades!DG50="","",(VLOOKUP(Grades!DG50,BTECExtDip,2,FALSE)))</f>
        <v/>
      </c>
      <c r="DH50" s="37" t="str">
        <f>IF(Grades!DH50="","",(VLOOKUP(Grades!DH50,BTECExtDip,2,FALSE)))</f>
        <v/>
      </c>
      <c r="DI50" s="21" t="str">
        <f>IF(Grades!DI50="","",(VLOOKUP(Grades!DI50,OCRExtDip,2,FALSE)))</f>
        <v/>
      </c>
      <c r="DJ50" s="21" t="str">
        <f>IF(Grades!DJ50="","",(VLOOKUP(Grades!DJ50,OCRExtDip,2,FALSE)))</f>
        <v/>
      </c>
      <c r="DK50" s="21" t="str">
        <f>IF(Grades!DK50="","",(VLOOKUP(Grades!DK50,OCRExtDip,2,FALSE)))</f>
        <v/>
      </c>
      <c r="DL50" s="17" t="str">
        <f>IF(Grades!DL50="","",(VLOOKUP(Grades!DL50,PL,2,FALSE)))</f>
        <v/>
      </c>
      <c r="DM50" s="38" t="str">
        <f>IF(Grades!DM50="","",(VLOOKUP(Grades!DM50,FSM,2,FALSE)))</f>
        <v/>
      </c>
      <c r="DN50" s="38" t="str">
        <f>IF(Grades!DN50="","",(VLOOKUP(Grades!DN50,FSM,2,FALSE)))</f>
        <v/>
      </c>
      <c r="DO50" s="9" t="str">
        <f>IF(Grades!DO50="","",(VLOOKUP(Grades!DO50,AEA,2,FALSE)))</f>
        <v/>
      </c>
      <c r="DP50" s="9" t="str">
        <f>IF(Grades!DP50="","",(VLOOKUP(Grades!DP50,AEA,2,FALSE)))</f>
        <v/>
      </c>
      <c r="DQ50" s="9" t="str">
        <f>IF(Grades!DQ50="","",(VLOOKUP(Grades!DQ50,AEA,2,FALSE)))</f>
        <v/>
      </c>
      <c r="DR50" s="62" t="str">
        <f>IF(Grades!DR50="","",(VLOOKUP(Grades!DR50,AllDip?,2,FALSE)))</f>
        <v/>
      </c>
      <c r="DT50" s="1">
        <f t="shared" si="14"/>
        <v>0</v>
      </c>
      <c r="DU50" s="1">
        <f t="shared" si="23"/>
        <v>0</v>
      </c>
      <c r="DV50" s="1">
        <f t="shared" si="24"/>
        <v>0</v>
      </c>
      <c r="DW50" s="1">
        <f t="shared" si="25"/>
        <v>0</v>
      </c>
      <c r="DX50" s="1">
        <f t="shared" si="26"/>
        <v>0</v>
      </c>
      <c r="DY50" s="172">
        <f t="shared" si="4"/>
        <v>0</v>
      </c>
      <c r="DZ50" s="1">
        <f t="shared" si="27"/>
        <v>0</v>
      </c>
      <c r="EA50" s="1">
        <f t="shared" si="28"/>
        <v>0</v>
      </c>
      <c r="EB50" s="1">
        <f t="shared" si="29"/>
        <v>0</v>
      </c>
      <c r="EC50" s="1">
        <f t="shared" si="30"/>
        <v>0</v>
      </c>
      <c r="ED50" s="1">
        <f t="shared" si="31"/>
        <v>0</v>
      </c>
      <c r="EE50" s="1">
        <f t="shared" si="32"/>
        <v>0</v>
      </c>
      <c r="EF50" s="1">
        <f t="shared" si="33"/>
        <v>0</v>
      </c>
      <c r="EG50" s="1">
        <f t="shared" si="34"/>
        <v>0</v>
      </c>
      <c r="EH50" s="1">
        <f t="shared" si="15"/>
        <v>0</v>
      </c>
      <c r="EI50" s="1">
        <f t="shared" si="16"/>
        <v>0</v>
      </c>
      <c r="EJ50" s="1">
        <f t="shared" si="17"/>
        <v>0</v>
      </c>
      <c r="EK50" s="1">
        <f t="shared" si="22"/>
        <v>0</v>
      </c>
      <c r="EL50" s="1">
        <f t="shared" si="18"/>
        <v>0</v>
      </c>
      <c r="EM50" s="1" t="e">
        <f t="shared" si="19"/>
        <v>#DIV/0!</v>
      </c>
      <c r="EN50" s="1" t="e">
        <f t="shared" si="20"/>
        <v>#DIV/0!</v>
      </c>
      <c r="EO50" s="1" t="e">
        <f t="shared" si="21"/>
        <v>#DIV/0!</v>
      </c>
    </row>
    <row r="51" spans="1:145" ht="11.25" x14ac:dyDescent="0.2">
      <c r="A51" s="92"/>
      <c r="B51" s="92"/>
      <c r="C51" s="92"/>
      <c r="D51" s="92"/>
      <c r="E51" s="3" t="str">
        <f>IF(Grades!E51="","",(VLOOKUP(Grades!E51,ALevels,2,FALSE)))</f>
        <v/>
      </c>
      <c r="F51" s="3" t="str">
        <f>IF(Grades!F51="","",(VLOOKUP(Grades!F51,ALevels,2,FALSE)))</f>
        <v/>
      </c>
      <c r="G51" s="3" t="str">
        <f>IF(Grades!G51="","",(VLOOKUP(Grades!G51,ALevels,2,FALSE)))</f>
        <v/>
      </c>
      <c r="H51" s="3" t="str">
        <f>IF(Grades!H51="","",(VLOOKUP(Grades!H51,ALevels,2,FALSE)))</f>
        <v/>
      </c>
      <c r="I51" s="3" t="str">
        <f>IF(Grades!I51="","",(VLOOKUP(Grades!I51,ALevels,2,FALSE)))</f>
        <v/>
      </c>
      <c r="J51" s="3" t="str">
        <f>IF(Grades!J51="","",(VLOOKUP(Grades!J51,ALevels,2,FALSE)))</f>
        <v/>
      </c>
      <c r="K51" s="3" t="str">
        <f>IF(Grades!K51="","",(VLOOKUP(Grades!K51,ALevels,2,FALSE)))</f>
        <v/>
      </c>
      <c r="L51" s="3" t="str">
        <f>IF(Grades!L51="","",(VLOOKUP(Grades!L51,ALevels,2,FALSE)))</f>
        <v/>
      </c>
      <c r="M51" s="3" t="str">
        <f>IF(Grades!M51="","",(VLOOKUP(Grades!M51,ALevels,2,FALSE)))</f>
        <v/>
      </c>
      <c r="N51" s="3" t="str">
        <f>IF(Grades!N51="","",(VLOOKUP(Grades!N51,ALevels,2,FALSE)))</f>
        <v/>
      </c>
      <c r="O51" s="3" t="str">
        <f>IF(Grades!O51="","",(VLOOKUP(Grades!O51,ALevels,2,FALSE)))</f>
        <v/>
      </c>
      <c r="P51" s="3" t="str">
        <f>IF(Grades!P51="","",(VLOOKUP(Grades!P51,ALevels,2,FALSE)))</f>
        <v/>
      </c>
      <c r="Q51" s="3" t="str">
        <f>IF(Grades!Q51="","",(VLOOKUP(Grades!Q51,ALevels,2,FALSE)))</f>
        <v/>
      </c>
      <c r="R51" s="3" t="str">
        <f>IF(Grades!R51="","",(VLOOKUP(Grades!R51,ALevels,2,FALSE)))</f>
        <v/>
      </c>
      <c r="S51" s="3" t="str">
        <f>IF(Grades!S51="","",(VLOOKUP(Grades!S51,ALevels,2,FALSE)))</f>
        <v/>
      </c>
      <c r="T51" s="3" t="str">
        <f>IF(Grades!T51="","",(VLOOKUP(Grades!T51,ALevels,2,FALSE)))</f>
        <v/>
      </c>
      <c r="U51" s="3" t="str">
        <f>IF(Grades!U51="","",(VLOOKUP(Grades!U51,ALevels,2,FALSE)))</f>
        <v/>
      </c>
      <c r="V51" s="3" t="str">
        <f>IF(Grades!V51="","",(VLOOKUP(Grades!V51,ALevels,2,FALSE)))</f>
        <v/>
      </c>
      <c r="W51" s="3" t="str">
        <f>IF(Grades!W51="","",(VLOOKUP(Grades!W51,ALevels,2,FALSE)))</f>
        <v/>
      </c>
      <c r="X51" s="3" t="str">
        <f>IF(Grades!X51="","",(VLOOKUP(Grades!X51,ALevels,2,FALSE)))</f>
        <v/>
      </c>
      <c r="Y51" s="3" t="str">
        <f>IF(Grades!Y51="","",(VLOOKUP(Grades!Y51,ALevels,2,FALSE)))</f>
        <v/>
      </c>
      <c r="Z51" s="3" t="str">
        <f>IF(Grades!Z51="","",(VLOOKUP(Grades!Z51,ALevels,2,FALSE)))</f>
        <v/>
      </c>
      <c r="AA51" s="3" t="str">
        <f>IF(Grades!AA51="","",(VLOOKUP(Grades!AA51,ALevels,2,FALSE)))</f>
        <v/>
      </c>
      <c r="AB51" s="3" t="str">
        <f>IF(Grades!AB51="","",(VLOOKUP(Grades!AB51,ALevels,2,FALSE)))</f>
        <v/>
      </c>
      <c r="AC51" s="3" t="str">
        <f>IF(Grades!AC51="","",(VLOOKUP(Grades!AC51,ALevels,2,FALSE)))</f>
        <v/>
      </c>
      <c r="AD51" s="3" t="str">
        <f>IF(Grades!AD51="","",(VLOOKUP(Grades!AD51,ALevels,2,FALSE)))</f>
        <v/>
      </c>
      <c r="AE51" s="3" t="str">
        <f>IF(Grades!AE51="","",(VLOOKUP(Grades!AE51,ALevels,2,FALSE)))</f>
        <v/>
      </c>
      <c r="AF51" s="3" t="str">
        <f>IF(Grades!AF51="","",(VLOOKUP(Grades!AF51,ALevels,2,FALSE)))</f>
        <v/>
      </c>
      <c r="AG51" s="3" t="str">
        <f>IF(Grades!AG51="","",(VLOOKUP(Grades!AG51,ALevels,2,FALSE)))</f>
        <v/>
      </c>
      <c r="AH51" s="3" t="str">
        <f>IF(Grades!AH51="","",(VLOOKUP(Grades!AH51,ALevels,2,FALSE)))</f>
        <v/>
      </c>
      <c r="AI51" s="3" t="str">
        <f>IF(Grades!AI51="","",(VLOOKUP(Grades!AI51,ALevels,2,FALSE)))</f>
        <v/>
      </c>
      <c r="AJ51" s="3" t="str">
        <f>IF(Grades!AJ51="","",(VLOOKUP(Grades!AJ51,ALevels,2,FALSE)))</f>
        <v/>
      </c>
      <c r="AK51" s="3" t="str">
        <f>IF(Grades!AK51="","",(VLOOKUP(Grades!AK51,ALevels,2,FALSE)))</f>
        <v/>
      </c>
      <c r="AL51" s="3" t="str">
        <f>IF(Grades!AL51="","",(VLOOKUP(Grades!AL51,ALevels,2,FALSE)))</f>
        <v/>
      </c>
      <c r="AM51" s="3" t="str">
        <f>IF(Grades!AM51="","",(VLOOKUP(Grades!AM51,ALevels,2,FALSE)))</f>
        <v/>
      </c>
      <c r="AN51" s="3" t="str">
        <f>IF(Grades!AN51="","",(VLOOKUP(Grades!AN51,ALevels,2,FALSE)))</f>
        <v/>
      </c>
      <c r="AO51" s="3" t="str">
        <f>IF(Grades!AO51="","",(VLOOKUP(Grades!AO51,ALevels,2,FALSE)))</f>
        <v/>
      </c>
      <c r="AP51" s="3" t="str">
        <f>IF(Grades!AP51="","",(VLOOKUP(Grades!AP51,ALevels,2,FALSE)))</f>
        <v/>
      </c>
      <c r="AQ51" s="3" t="str">
        <f>IF(Grades!AQ51="","",(VLOOKUP(Grades!AQ51,ALevels,2,FALSE)))</f>
        <v/>
      </c>
      <c r="AR51" s="3" t="str">
        <f>IF(Grades!AR51="","",(VLOOKUP(Grades!AR51,ALevels,2,FALSE)))</f>
        <v/>
      </c>
      <c r="AS51" s="3" t="str">
        <f>IF(Grades!AS51="","",(VLOOKUP(Grades!AS51,ALevels,2,FALSE)))</f>
        <v/>
      </c>
      <c r="AT51" s="3" t="str">
        <f>IF(Grades!AT51="","",(VLOOKUP(Grades!AT51,ALevels,2,FALSE)))</f>
        <v/>
      </c>
      <c r="AU51" s="3" t="str">
        <f>IF(Grades!AU51="","",(VLOOKUP(Grades!AU51,ALevels,2,FALSE)))</f>
        <v/>
      </c>
      <c r="AV51" s="3" t="str">
        <f>IF(Grades!AV51="","",(VLOOKUP(Grades!AV51,ALevels,2,FALSE)))</f>
        <v/>
      </c>
      <c r="AW51" s="6" t="str">
        <f>IF(Grades!AW51="","",(VLOOKUP(Grades!AW51,ASLevels,2,FALSE)))</f>
        <v/>
      </c>
      <c r="AX51" s="6" t="str">
        <f>IF(Grades!AX51="","",(VLOOKUP(Grades!AX51,ASLevels,2,FALSE)))</f>
        <v/>
      </c>
      <c r="AY51" s="6" t="str">
        <f>IF(Grades!AY51="","",(VLOOKUP(Grades!AY51,ASLevels,2,FALSE)))</f>
        <v/>
      </c>
      <c r="AZ51" s="6" t="str">
        <f>IF(Grades!AZ51="","",(VLOOKUP(Grades!AZ51,ASLevels,2,FALSE)))</f>
        <v/>
      </c>
      <c r="BA51" s="6" t="str">
        <f>IF(Grades!BA51="","",(VLOOKUP(Grades!BA51,ASLevels,2,FALSE)))</f>
        <v/>
      </c>
      <c r="BB51" s="6" t="str">
        <f>IF(Grades!BB51="","",(VLOOKUP(Grades!BB51,ASLevels,2,FALSE)))</f>
        <v/>
      </c>
      <c r="BC51" s="6" t="str">
        <f>IF(Grades!BC51="","",(VLOOKUP(Grades!BC51,ASLevels,2,FALSE)))</f>
        <v/>
      </c>
      <c r="BD51" s="6" t="str">
        <f>IF(Grades!BD51="","",(VLOOKUP(Grades!BD51,ASLevels,2,FALSE)))</f>
        <v/>
      </c>
      <c r="BE51" s="6" t="str">
        <f>IF(Grades!BE51="","",(VLOOKUP(Grades!BE51,ASLevels,2,FALSE)))</f>
        <v/>
      </c>
      <c r="BF51" s="6" t="str">
        <f>IF(Grades!BF51="","",(VLOOKUP(Grades!BF51,ASLevels,2,FALSE)))</f>
        <v/>
      </c>
      <c r="BG51" s="6" t="str">
        <f>IF(Grades!BG51="","",(VLOOKUP(Grades!BG51,ASLevels,2,FALSE)))</f>
        <v/>
      </c>
      <c r="BH51" s="6" t="str">
        <f>IF(Grades!BH51="","",(VLOOKUP(Grades!BH51,ASLevels,2,FALSE)))</f>
        <v/>
      </c>
      <c r="BI51" s="6" t="str">
        <f>IF(Grades!BI51="","",(VLOOKUP(Grades!BI51,ASLevels,2,FALSE)))</f>
        <v/>
      </c>
      <c r="BJ51" s="6" t="str">
        <f>IF(Grades!BJ51="","",(VLOOKUP(Grades!BJ51,ASLevels,2,FALSE)))</f>
        <v/>
      </c>
      <c r="BK51" s="6" t="str">
        <f>IF(Grades!BK51="","",(VLOOKUP(Grades!BK51,ASLevels,2,FALSE)))</f>
        <v/>
      </c>
      <c r="BL51" s="6" t="str">
        <f>IF(Grades!BL51="","",(VLOOKUP(Grades!BL51,ASLevels,2,FALSE)))</f>
        <v/>
      </c>
      <c r="BM51" s="6" t="str">
        <f>IF(Grades!BM51="","",(VLOOKUP(Grades!BM51,ASLevels,2,FALSE)))</f>
        <v/>
      </c>
      <c r="BN51" s="6" t="str">
        <f>IF(Grades!BN51="","",(VLOOKUP(Grades!BN51,ASLevels,2,FALSE)))</f>
        <v/>
      </c>
      <c r="BO51" s="6" t="str">
        <f>IF(Grades!BO51="","",(VLOOKUP(Grades!BO51,ASLevels,2,FALSE)))</f>
        <v/>
      </c>
      <c r="BP51" s="6" t="str">
        <f>IF(Grades!BP51="","",(VLOOKUP(Grades!BP51,ASLevels,2,FALSE)))</f>
        <v/>
      </c>
      <c r="BQ51" s="6" t="str">
        <f>IF(Grades!BQ51="","",(VLOOKUP(Grades!BQ51,ASLevels,2,FALSE)))</f>
        <v/>
      </c>
      <c r="BR51" s="6" t="str">
        <f>IF(Grades!BR51="","",(VLOOKUP(Grades!BR51,ASLevels,2,FALSE)))</f>
        <v/>
      </c>
      <c r="BS51" s="6" t="str">
        <f>IF(Grades!BS51="","",(VLOOKUP(Grades!BS51,ASLevels,2,FALSE)))</f>
        <v/>
      </c>
      <c r="BT51" s="6" t="str">
        <f>IF(Grades!BT51="","",(VLOOKUP(Grades!BT51,ASLevels,2,FALSE)))</f>
        <v/>
      </c>
      <c r="BU51" s="6" t="str">
        <f>IF(Grades!BU51="","",(VLOOKUP(Grades!BU51,ASLevels,2,FALSE)))</f>
        <v/>
      </c>
      <c r="BV51" s="6" t="str">
        <f>IF(Grades!BV51="","",(VLOOKUP(Grades!BV51,ASLevels,2,FALSE)))</f>
        <v/>
      </c>
      <c r="BW51" s="6" t="str">
        <f>IF(Grades!BW51="","",(VLOOKUP(Grades!BW51,ASLevels,2,FALSE)))</f>
        <v/>
      </c>
      <c r="BX51" s="6" t="str">
        <f>IF(Grades!BX51="","",(VLOOKUP(Grades!BX51,ASLevels,2,FALSE)))</f>
        <v/>
      </c>
      <c r="BY51" s="6" t="str">
        <f>IF(Grades!BY51="","",(VLOOKUP(Grades!BY51,ASLevels,2,FALSE)))</f>
        <v/>
      </c>
      <c r="BZ51" s="6" t="str">
        <f>IF(Grades!BZ51="","",(VLOOKUP(Grades!BZ51,ASLevels,2,FALSE)))</f>
        <v/>
      </c>
      <c r="CA51" s="6" t="str">
        <f>IF(Grades!CA51="","",(VLOOKUP(Grades!CA51,ASLevels,2,FALSE)))</f>
        <v/>
      </c>
      <c r="CB51" s="6" t="str">
        <f>IF(Grades!CB51="","",(VLOOKUP(Grades!CB51,ASLevels,2,FALSE)))</f>
        <v/>
      </c>
      <c r="CC51" s="6" t="str">
        <f>IF(Grades!CC51="","",(VLOOKUP(Grades!CC51,ASLevels,2,FALSE)))</f>
        <v/>
      </c>
      <c r="CD51" s="6" t="str">
        <f>IF(Grades!CD51="","",(VLOOKUP(Grades!CD51,ASLevels,2,FALSE)))</f>
        <v/>
      </c>
      <c r="CE51" s="6" t="str">
        <f>IF(Grades!CE51="","",(VLOOKUP(Grades!CE51,ASLevels,2,FALSE)))</f>
        <v/>
      </c>
      <c r="CF51" s="6" t="str">
        <f>IF(Grades!CF51="","",(VLOOKUP(Grades!CF51,ASLevels,2,FALSE)))</f>
        <v/>
      </c>
      <c r="CG51" s="6" t="str">
        <f>IF(Grades!CG51="","",(VLOOKUP(Grades!CG51,ASLevels,2,FALSE)))</f>
        <v/>
      </c>
      <c r="CH51" s="6" t="str">
        <f>IF(Grades!CH51="","",(VLOOKUP(Grades!CH51,ASLevels,2,FALSE)))</f>
        <v/>
      </c>
      <c r="CI51" s="6" t="str">
        <f>IF(Grades!CI51="","",(VLOOKUP(Grades!CI51,ASLevels,2,FALSE)))</f>
        <v/>
      </c>
      <c r="CJ51" s="6" t="str">
        <f>IF(Grades!CJ51="","",(VLOOKUP(Grades!CJ51,ASLevels,2,FALSE)))</f>
        <v/>
      </c>
      <c r="CK51" s="6" t="str">
        <f>IF(Grades!CK51="","",(VLOOKUP(Grades!CK51,ASLevels,2,FALSE)))</f>
        <v/>
      </c>
      <c r="CL51" s="6" t="str">
        <f>IF(Grades!CL51="","",(VLOOKUP(Grades!CL51,ASLevels,2,FALSE)))</f>
        <v/>
      </c>
      <c r="CM51" s="6" t="str">
        <f>IF(Grades!CM51="","",(VLOOKUP(Grades!CM51,ASLevels,2,FALSE)))</f>
        <v/>
      </c>
      <c r="CN51" s="6" t="str">
        <f>IF(Grades!CN51="","",(VLOOKUP(Grades!CN51,ASLevels,2,FALSE)))</f>
        <v/>
      </c>
      <c r="CO51" s="39" t="str">
        <f>IF(Grades!CO51="","",(VLOOKUP(Grades!CO51,EP,2,FALSE)))</f>
        <v/>
      </c>
      <c r="CP51" s="9" t="str">
        <f>IF(Grades!CP51="","",(VLOOKUP(Grades!CP51,KeySkills,2,FALSE)))</f>
        <v/>
      </c>
      <c r="CQ51" s="9" t="str">
        <f>IF(Grades!CQ51="","",(VLOOKUP(Grades!CQ51,KeySkills,2,FALSE)))</f>
        <v/>
      </c>
      <c r="CR51" s="9" t="str">
        <f>IF(Grades!CR51="","",(VLOOKUP(Grades!CR51,KeySkills,2,FALSE)))</f>
        <v/>
      </c>
      <c r="CS51" s="13" t="str">
        <f>IF(Grades!CS51="","",(VLOOKUP(Grades!CS51,BTECOCRNatCert,2,FALSE)))</f>
        <v/>
      </c>
      <c r="CT51" s="13" t="str">
        <f>IF(Grades!CT51="","",(VLOOKUP(Grades!CT51,BTECOCRNatCert,2,FALSE)))</f>
        <v/>
      </c>
      <c r="CU51" s="13" t="str">
        <f>IF(Grades!CU51="","",(VLOOKUP(Grades!CU51,BTECOCRNatCert,2,FALSE)))</f>
        <v/>
      </c>
      <c r="CV51" s="13" t="str">
        <f>IF(Grades!CV51="","",(VLOOKUP(Grades!CV51,BTECOCRNatCert,2,FALSE)))</f>
        <v/>
      </c>
      <c r="CW51" s="13" t="str">
        <f>IF(Grades!CW51="","",(VLOOKUP(Grades!CW51,BTECOCRNatCert,2,FALSE)))</f>
        <v/>
      </c>
      <c r="CX51" s="13" t="str">
        <f>IF(Grades!CX51="","",(VLOOKUP(Grades!CX51,BTECOCRNatCert,2,FALSE)))</f>
        <v/>
      </c>
      <c r="CY51" s="13" t="str">
        <f>IF(Grades!CY51="","",(VLOOKUP(Grades!CY51,BTECOCRNatCert,2,FALSE)))</f>
        <v/>
      </c>
      <c r="CZ51" s="15" t="str">
        <f>IF(Grades!CZ51="","",(VLOOKUP(Grades!CZ51,BTECNatDip,2,FALSE)))</f>
        <v/>
      </c>
      <c r="DA51" s="15" t="str">
        <f>IF(Grades!DA51="","",(VLOOKUP(Grades!DA51,BTECNatDip,2,FALSE)))</f>
        <v/>
      </c>
      <c r="DB51" s="15" t="str">
        <f>IF(Grades!DB51="","",(VLOOKUP(Grades!DB51,BTECNatDip,2,FALSE)))</f>
        <v/>
      </c>
      <c r="DC51" s="21" t="str">
        <f>IF(Grades!DC51="","",(VLOOKUP(Grades!DC51,OCRNatDip,2,FALSE)))</f>
        <v/>
      </c>
      <c r="DD51" s="21" t="str">
        <f>IF(Grades!DD51="","",(VLOOKUP(Grades!DD51,OCRNatDip,2,FALSE)))</f>
        <v/>
      </c>
      <c r="DE51" s="21" t="str">
        <f>IF(Grades!DE51="","",(VLOOKUP(Grades!DE51,OCRNatDip,2,FALSE)))</f>
        <v/>
      </c>
      <c r="DF51" s="37" t="str">
        <f>IF(Grades!DF51="","",(VLOOKUP(Grades!DF51,BTECExtDip,2,FALSE)))</f>
        <v/>
      </c>
      <c r="DG51" s="37" t="str">
        <f>IF(Grades!DG51="","",(VLOOKUP(Grades!DG51,BTECExtDip,2,FALSE)))</f>
        <v/>
      </c>
      <c r="DH51" s="37" t="str">
        <f>IF(Grades!DH51="","",(VLOOKUP(Grades!DH51,BTECExtDip,2,FALSE)))</f>
        <v/>
      </c>
      <c r="DI51" s="21" t="str">
        <f>IF(Grades!DI51="","",(VLOOKUP(Grades!DI51,OCRExtDip,2,FALSE)))</f>
        <v/>
      </c>
      <c r="DJ51" s="21" t="str">
        <f>IF(Grades!DJ51="","",(VLOOKUP(Grades!DJ51,OCRExtDip,2,FALSE)))</f>
        <v/>
      </c>
      <c r="DK51" s="21" t="str">
        <f>IF(Grades!DK51="","",(VLOOKUP(Grades!DK51,OCRExtDip,2,FALSE)))</f>
        <v/>
      </c>
      <c r="DL51" s="17" t="str">
        <f>IF(Grades!DL51="","",(VLOOKUP(Grades!DL51,PL,2,FALSE)))</f>
        <v/>
      </c>
      <c r="DM51" s="38" t="str">
        <f>IF(Grades!DM51="","",(VLOOKUP(Grades!DM51,FSM,2,FALSE)))</f>
        <v/>
      </c>
      <c r="DN51" s="38" t="str">
        <f>IF(Grades!DN51="","",(VLOOKUP(Grades!DN51,FSM,2,FALSE)))</f>
        <v/>
      </c>
      <c r="DO51" s="9" t="str">
        <f>IF(Grades!DO51="","",(VLOOKUP(Grades!DO51,AEA,2,FALSE)))</f>
        <v/>
      </c>
      <c r="DP51" s="9" t="str">
        <f>IF(Grades!DP51="","",(VLOOKUP(Grades!DP51,AEA,2,FALSE)))</f>
        <v/>
      </c>
      <c r="DQ51" s="9" t="str">
        <f>IF(Grades!DQ51="","",(VLOOKUP(Grades!DQ51,AEA,2,FALSE)))</f>
        <v/>
      </c>
      <c r="DR51" s="62" t="str">
        <f>IF(Grades!DR51="","",(VLOOKUP(Grades!DR51,AllDip?,2,FALSE)))</f>
        <v/>
      </c>
      <c r="DT51" s="1">
        <f t="shared" si="14"/>
        <v>0</v>
      </c>
      <c r="DU51" s="1">
        <f t="shared" si="23"/>
        <v>0</v>
      </c>
      <c r="DV51" s="1">
        <f t="shared" si="24"/>
        <v>0</v>
      </c>
      <c r="DW51" s="1">
        <f t="shared" si="25"/>
        <v>0</v>
      </c>
      <c r="DX51" s="1">
        <f t="shared" si="26"/>
        <v>0</v>
      </c>
      <c r="DY51" s="172">
        <f t="shared" si="4"/>
        <v>0</v>
      </c>
      <c r="DZ51" s="1">
        <f t="shared" si="27"/>
        <v>0</v>
      </c>
      <c r="EA51" s="1">
        <f t="shared" si="28"/>
        <v>0</v>
      </c>
      <c r="EB51" s="1">
        <f t="shared" si="29"/>
        <v>0</v>
      </c>
      <c r="EC51" s="1">
        <f t="shared" si="30"/>
        <v>0</v>
      </c>
      <c r="ED51" s="1">
        <f t="shared" si="31"/>
        <v>0</v>
      </c>
      <c r="EE51" s="1">
        <f t="shared" si="32"/>
        <v>0</v>
      </c>
      <c r="EF51" s="1">
        <f t="shared" si="33"/>
        <v>0</v>
      </c>
      <c r="EG51" s="1">
        <f t="shared" si="34"/>
        <v>0</v>
      </c>
      <c r="EH51" s="1">
        <f t="shared" si="15"/>
        <v>0</v>
      </c>
      <c r="EI51" s="1">
        <f t="shared" si="16"/>
        <v>0</v>
      </c>
      <c r="EJ51" s="1">
        <f t="shared" si="17"/>
        <v>0</v>
      </c>
      <c r="EK51" s="1">
        <f t="shared" si="22"/>
        <v>0</v>
      </c>
      <c r="EL51" s="1">
        <f t="shared" si="18"/>
        <v>0</v>
      </c>
      <c r="EM51" s="1" t="e">
        <f t="shared" si="19"/>
        <v>#DIV/0!</v>
      </c>
      <c r="EN51" s="1" t="e">
        <f t="shared" si="20"/>
        <v>#DIV/0!</v>
      </c>
      <c r="EO51" s="1" t="e">
        <f t="shared" si="21"/>
        <v>#DIV/0!</v>
      </c>
    </row>
    <row r="52" spans="1:145" ht="11.25" x14ac:dyDescent="0.2">
      <c r="A52" s="92"/>
      <c r="B52" s="92"/>
      <c r="C52" s="92"/>
      <c r="D52" s="92"/>
      <c r="E52" s="3" t="str">
        <f>IF(Grades!E52="","",(VLOOKUP(Grades!E52,ALevels,2,FALSE)))</f>
        <v/>
      </c>
      <c r="F52" s="3" t="str">
        <f>IF(Grades!F52="","",(VLOOKUP(Grades!F52,ALevels,2,FALSE)))</f>
        <v/>
      </c>
      <c r="G52" s="3" t="str">
        <f>IF(Grades!G52="","",(VLOOKUP(Grades!G52,ALevels,2,FALSE)))</f>
        <v/>
      </c>
      <c r="H52" s="3" t="str">
        <f>IF(Grades!H52="","",(VLOOKUP(Grades!H52,ALevels,2,FALSE)))</f>
        <v/>
      </c>
      <c r="I52" s="3" t="str">
        <f>IF(Grades!I52="","",(VLOOKUP(Grades!I52,ALevels,2,FALSE)))</f>
        <v/>
      </c>
      <c r="J52" s="3" t="str">
        <f>IF(Grades!J52="","",(VLOOKUP(Grades!J52,ALevels,2,FALSE)))</f>
        <v/>
      </c>
      <c r="K52" s="3" t="str">
        <f>IF(Grades!K52="","",(VLOOKUP(Grades!K52,ALevels,2,FALSE)))</f>
        <v/>
      </c>
      <c r="L52" s="3" t="str">
        <f>IF(Grades!L52="","",(VLOOKUP(Grades!L52,ALevels,2,FALSE)))</f>
        <v/>
      </c>
      <c r="M52" s="3" t="str">
        <f>IF(Grades!M52="","",(VLOOKUP(Grades!M52,ALevels,2,FALSE)))</f>
        <v/>
      </c>
      <c r="N52" s="3" t="str">
        <f>IF(Grades!N52="","",(VLOOKUP(Grades!N52,ALevels,2,FALSE)))</f>
        <v/>
      </c>
      <c r="O52" s="3" t="str">
        <f>IF(Grades!O52="","",(VLOOKUP(Grades!O52,ALevels,2,FALSE)))</f>
        <v/>
      </c>
      <c r="P52" s="3" t="str">
        <f>IF(Grades!P52="","",(VLOOKUP(Grades!P52,ALevels,2,FALSE)))</f>
        <v/>
      </c>
      <c r="Q52" s="3" t="str">
        <f>IF(Grades!Q52="","",(VLOOKUP(Grades!Q52,ALevels,2,FALSE)))</f>
        <v/>
      </c>
      <c r="R52" s="3" t="str">
        <f>IF(Grades!R52="","",(VLOOKUP(Grades!R52,ALevels,2,FALSE)))</f>
        <v/>
      </c>
      <c r="S52" s="3" t="str">
        <f>IF(Grades!S52="","",(VLOOKUP(Grades!S52,ALevels,2,FALSE)))</f>
        <v/>
      </c>
      <c r="T52" s="3" t="str">
        <f>IF(Grades!T52="","",(VLOOKUP(Grades!T52,ALevels,2,FALSE)))</f>
        <v/>
      </c>
      <c r="U52" s="3" t="str">
        <f>IF(Grades!U52="","",(VLOOKUP(Grades!U52,ALevels,2,FALSE)))</f>
        <v/>
      </c>
      <c r="V52" s="3" t="str">
        <f>IF(Grades!V52="","",(VLOOKUP(Grades!V52,ALevels,2,FALSE)))</f>
        <v/>
      </c>
      <c r="W52" s="3" t="str">
        <f>IF(Grades!W52="","",(VLOOKUP(Grades!W52,ALevels,2,FALSE)))</f>
        <v/>
      </c>
      <c r="X52" s="3" t="str">
        <f>IF(Grades!X52="","",(VLOOKUP(Grades!X52,ALevels,2,FALSE)))</f>
        <v/>
      </c>
      <c r="Y52" s="3" t="str">
        <f>IF(Grades!Y52="","",(VLOOKUP(Grades!Y52,ALevels,2,FALSE)))</f>
        <v/>
      </c>
      <c r="Z52" s="3" t="str">
        <f>IF(Grades!Z52="","",(VLOOKUP(Grades!Z52,ALevels,2,FALSE)))</f>
        <v/>
      </c>
      <c r="AA52" s="3" t="str">
        <f>IF(Grades!AA52="","",(VLOOKUP(Grades!AA52,ALevels,2,FALSE)))</f>
        <v/>
      </c>
      <c r="AB52" s="3" t="str">
        <f>IF(Grades!AB52="","",(VLOOKUP(Grades!AB52,ALevels,2,FALSE)))</f>
        <v/>
      </c>
      <c r="AC52" s="3" t="str">
        <f>IF(Grades!AC52="","",(VLOOKUP(Grades!AC52,ALevels,2,FALSE)))</f>
        <v/>
      </c>
      <c r="AD52" s="3" t="str">
        <f>IF(Grades!AD52="","",(VLOOKUP(Grades!AD52,ALevels,2,FALSE)))</f>
        <v/>
      </c>
      <c r="AE52" s="3" t="str">
        <f>IF(Grades!AE52="","",(VLOOKUP(Grades!AE52,ALevels,2,FALSE)))</f>
        <v/>
      </c>
      <c r="AF52" s="3" t="str">
        <f>IF(Grades!AF52="","",(VLOOKUP(Grades!AF52,ALevels,2,FALSE)))</f>
        <v/>
      </c>
      <c r="AG52" s="3" t="str">
        <f>IF(Grades!AG52="","",(VLOOKUP(Grades!AG52,ALevels,2,FALSE)))</f>
        <v/>
      </c>
      <c r="AH52" s="3" t="str">
        <f>IF(Grades!AH52="","",(VLOOKUP(Grades!AH52,ALevels,2,FALSE)))</f>
        <v/>
      </c>
      <c r="AI52" s="3" t="str">
        <f>IF(Grades!AI52="","",(VLOOKUP(Grades!AI52,ALevels,2,FALSE)))</f>
        <v/>
      </c>
      <c r="AJ52" s="3" t="str">
        <f>IF(Grades!AJ52="","",(VLOOKUP(Grades!AJ52,ALevels,2,FALSE)))</f>
        <v/>
      </c>
      <c r="AK52" s="3" t="str">
        <f>IF(Grades!AK52="","",(VLOOKUP(Grades!AK52,ALevels,2,FALSE)))</f>
        <v/>
      </c>
      <c r="AL52" s="3" t="str">
        <f>IF(Grades!AL52="","",(VLOOKUP(Grades!AL52,ALevels,2,FALSE)))</f>
        <v/>
      </c>
      <c r="AM52" s="3" t="str">
        <f>IF(Grades!AM52="","",(VLOOKUP(Grades!AM52,ALevels,2,FALSE)))</f>
        <v/>
      </c>
      <c r="AN52" s="3" t="str">
        <f>IF(Grades!AN52="","",(VLOOKUP(Grades!AN52,ALevels,2,FALSE)))</f>
        <v/>
      </c>
      <c r="AO52" s="3" t="str">
        <f>IF(Grades!AO52="","",(VLOOKUP(Grades!AO52,ALevels,2,FALSE)))</f>
        <v/>
      </c>
      <c r="AP52" s="3" t="str">
        <f>IF(Grades!AP52="","",(VLOOKUP(Grades!AP52,ALevels,2,FALSE)))</f>
        <v/>
      </c>
      <c r="AQ52" s="3" t="str">
        <f>IF(Grades!AQ52="","",(VLOOKUP(Grades!AQ52,ALevels,2,FALSE)))</f>
        <v/>
      </c>
      <c r="AR52" s="3" t="str">
        <f>IF(Grades!AR52="","",(VLOOKUP(Grades!AR52,ALevels,2,FALSE)))</f>
        <v/>
      </c>
      <c r="AS52" s="3" t="str">
        <f>IF(Grades!AS52="","",(VLOOKUP(Grades!AS52,ALevels,2,FALSE)))</f>
        <v/>
      </c>
      <c r="AT52" s="3" t="str">
        <f>IF(Grades!AT52="","",(VLOOKUP(Grades!AT52,ALevels,2,FALSE)))</f>
        <v/>
      </c>
      <c r="AU52" s="3" t="str">
        <f>IF(Grades!AU52="","",(VLOOKUP(Grades!AU52,ALevels,2,FALSE)))</f>
        <v/>
      </c>
      <c r="AV52" s="3" t="str">
        <f>IF(Grades!AV52="","",(VLOOKUP(Grades!AV52,ALevels,2,FALSE)))</f>
        <v/>
      </c>
      <c r="AW52" s="6" t="str">
        <f>IF(Grades!AW52="","",(VLOOKUP(Grades!AW52,ASLevels,2,FALSE)))</f>
        <v/>
      </c>
      <c r="AX52" s="6" t="str">
        <f>IF(Grades!AX52="","",(VLOOKUP(Grades!AX52,ASLevels,2,FALSE)))</f>
        <v/>
      </c>
      <c r="AY52" s="6" t="str">
        <f>IF(Grades!AY52="","",(VLOOKUP(Grades!AY52,ASLevels,2,FALSE)))</f>
        <v/>
      </c>
      <c r="AZ52" s="6" t="str">
        <f>IF(Grades!AZ52="","",(VLOOKUP(Grades!AZ52,ASLevels,2,FALSE)))</f>
        <v/>
      </c>
      <c r="BA52" s="6" t="str">
        <f>IF(Grades!BA52="","",(VLOOKUP(Grades!BA52,ASLevels,2,FALSE)))</f>
        <v/>
      </c>
      <c r="BB52" s="6" t="str">
        <f>IF(Grades!BB52="","",(VLOOKUP(Grades!BB52,ASLevels,2,FALSE)))</f>
        <v/>
      </c>
      <c r="BC52" s="6" t="str">
        <f>IF(Grades!BC52="","",(VLOOKUP(Grades!BC52,ASLevels,2,FALSE)))</f>
        <v/>
      </c>
      <c r="BD52" s="6" t="str">
        <f>IF(Grades!BD52="","",(VLOOKUP(Grades!BD52,ASLevels,2,FALSE)))</f>
        <v/>
      </c>
      <c r="BE52" s="6" t="str">
        <f>IF(Grades!BE52="","",(VLOOKUP(Grades!BE52,ASLevels,2,FALSE)))</f>
        <v/>
      </c>
      <c r="BF52" s="6" t="str">
        <f>IF(Grades!BF52="","",(VLOOKUP(Grades!BF52,ASLevels,2,FALSE)))</f>
        <v/>
      </c>
      <c r="BG52" s="6" t="str">
        <f>IF(Grades!BG52="","",(VLOOKUP(Grades!BG52,ASLevels,2,FALSE)))</f>
        <v/>
      </c>
      <c r="BH52" s="6" t="str">
        <f>IF(Grades!BH52="","",(VLOOKUP(Grades!BH52,ASLevels,2,FALSE)))</f>
        <v/>
      </c>
      <c r="BI52" s="6" t="str">
        <f>IF(Grades!BI52="","",(VLOOKUP(Grades!BI52,ASLevels,2,FALSE)))</f>
        <v/>
      </c>
      <c r="BJ52" s="6" t="str">
        <f>IF(Grades!BJ52="","",(VLOOKUP(Grades!BJ52,ASLevels,2,FALSE)))</f>
        <v/>
      </c>
      <c r="BK52" s="6" t="str">
        <f>IF(Grades!BK52="","",(VLOOKUP(Grades!BK52,ASLevels,2,FALSE)))</f>
        <v/>
      </c>
      <c r="BL52" s="6" t="str">
        <f>IF(Grades!BL52="","",(VLOOKUP(Grades!BL52,ASLevels,2,FALSE)))</f>
        <v/>
      </c>
      <c r="BM52" s="6" t="str">
        <f>IF(Grades!BM52="","",(VLOOKUP(Grades!BM52,ASLevels,2,FALSE)))</f>
        <v/>
      </c>
      <c r="BN52" s="6" t="str">
        <f>IF(Grades!BN52="","",(VLOOKUP(Grades!BN52,ASLevels,2,FALSE)))</f>
        <v/>
      </c>
      <c r="BO52" s="6" t="str">
        <f>IF(Grades!BO52="","",(VLOOKUP(Grades!BO52,ASLevels,2,FALSE)))</f>
        <v/>
      </c>
      <c r="BP52" s="6" t="str">
        <f>IF(Grades!BP52="","",(VLOOKUP(Grades!BP52,ASLevels,2,FALSE)))</f>
        <v/>
      </c>
      <c r="BQ52" s="6" t="str">
        <f>IF(Grades!BQ52="","",(VLOOKUP(Grades!BQ52,ASLevels,2,FALSE)))</f>
        <v/>
      </c>
      <c r="BR52" s="6" t="str">
        <f>IF(Grades!BR52="","",(VLOOKUP(Grades!BR52,ASLevels,2,FALSE)))</f>
        <v/>
      </c>
      <c r="BS52" s="6" t="str">
        <f>IF(Grades!BS52="","",(VLOOKUP(Grades!BS52,ASLevels,2,FALSE)))</f>
        <v/>
      </c>
      <c r="BT52" s="6" t="str">
        <f>IF(Grades!BT52="","",(VLOOKUP(Grades!BT52,ASLevels,2,FALSE)))</f>
        <v/>
      </c>
      <c r="BU52" s="6" t="str">
        <f>IF(Grades!BU52="","",(VLOOKUP(Grades!BU52,ASLevels,2,FALSE)))</f>
        <v/>
      </c>
      <c r="BV52" s="6" t="str">
        <f>IF(Grades!BV52="","",(VLOOKUP(Grades!BV52,ASLevels,2,FALSE)))</f>
        <v/>
      </c>
      <c r="BW52" s="6" t="str">
        <f>IF(Grades!BW52="","",(VLOOKUP(Grades!BW52,ASLevels,2,FALSE)))</f>
        <v/>
      </c>
      <c r="BX52" s="6" t="str">
        <f>IF(Grades!BX52="","",(VLOOKUP(Grades!BX52,ASLevels,2,FALSE)))</f>
        <v/>
      </c>
      <c r="BY52" s="6" t="str">
        <f>IF(Grades!BY52="","",(VLOOKUP(Grades!BY52,ASLevels,2,FALSE)))</f>
        <v/>
      </c>
      <c r="BZ52" s="6" t="str">
        <f>IF(Grades!BZ52="","",(VLOOKUP(Grades!BZ52,ASLevels,2,FALSE)))</f>
        <v/>
      </c>
      <c r="CA52" s="6" t="str">
        <f>IF(Grades!CA52="","",(VLOOKUP(Grades!CA52,ASLevels,2,FALSE)))</f>
        <v/>
      </c>
      <c r="CB52" s="6" t="str">
        <f>IF(Grades!CB52="","",(VLOOKUP(Grades!CB52,ASLevels,2,FALSE)))</f>
        <v/>
      </c>
      <c r="CC52" s="6" t="str">
        <f>IF(Grades!CC52="","",(VLOOKUP(Grades!CC52,ASLevels,2,FALSE)))</f>
        <v/>
      </c>
      <c r="CD52" s="6" t="str">
        <f>IF(Grades!CD52="","",(VLOOKUP(Grades!CD52,ASLevels,2,FALSE)))</f>
        <v/>
      </c>
      <c r="CE52" s="6" t="str">
        <f>IF(Grades!CE52="","",(VLOOKUP(Grades!CE52,ASLevels,2,FALSE)))</f>
        <v/>
      </c>
      <c r="CF52" s="6" t="str">
        <f>IF(Grades!CF52="","",(VLOOKUP(Grades!CF52,ASLevels,2,FALSE)))</f>
        <v/>
      </c>
      <c r="CG52" s="6" t="str">
        <f>IF(Grades!CG52="","",(VLOOKUP(Grades!CG52,ASLevels,2,FALSE)))</f>
        <v/>
      </c>
      <c r="CH52" s="6" t="str">
        <f>IF(Grades!CH52="","",(VLOOKUP(Grades!CH52,ASLevels,2,FALSE)))</f>
        <v/>
      </c>
      <c r="CI52" s="6" t="str">
        <f>IF(Grades!CI52="","",(VLOOKUP(Grades!CI52,ASLevels,2,FALSE)))</f>
        <v/>
      </c>
      <c r="CJ52" s="6" t="str">
        <f>IF(Grades!CJ52="","",(VLOOKUP(Grades!CJ52,ASLevels,2,FALSE)))</f>
        <v/>
      </c>
      <c r="CK52" s="6" t="str">
        <f>IF(Grades!CK52="","",(VLOOKUP(Grades!CK52,ASLevels,2,FALSE)))</f>
        <v/>
      </c>
      <c r="CL52" s="6" t="str">
        <f>IF(Grades!CL52="","",(VLOOKUP(Grades!CL52,ASLevels,2,FALSE)))</f>
        <v/>
      </c>
      <c r="CM52" s="6" t="str">
        <f>IF(Grades!CM52="","",(VLOOKUP(Grades!CM52,ASLevels,2,FALSE)))</f>
        <v/>
      </c>
      <c r="CN52" s="6" t="str">
        <f>IF(Grades!CN52="","",(VLOOKUP(Grades!CN52,ASLevels,2,FALSE)))</f>
        <v/>
      </c>
      <c r="CO52" s="39" t="str">
        <f>IF(Grades!CO52="","",(VLOOKUP(Grades!CO52,EP,2,FALSE)))</f>
        <v/>
      </c>
      <c r="CP52" s="9" t="str">
        <f>IF(Grades!CP52="","",(VLOOKUP(Grades!CP52,KeySkills,2,FALSE)))</f>
        <v/>
      </c>
      <c r="CQ52" s="9" t="str">
        <f>IF(Grades!CQ52="","",(VLOOKUP(Grades!CQ52,KeySkills,2,FALSE)))</f>
        <v/>
      </c>
      <c r="CR52" s="9" t="str">
        <f>IF(Grades!CR52="","",(VLOOKUP(Grades!CR52,KeySkills,2,FALSE)))</f>
        <v/>
      </c>
      <c r="CS52" s="13" t="str">
        <f>IF(Grades!CS52="","",(VLOOKUP(Grades!CS52,BTECOCRNatCert,2,FALSE)))</f>
        <v/>
      </c>
      <c r="CT52" s="13" t="str">
        <f>IF(Grades!CT52="","",(VLOOKUP(Grades!CT52,BTECOCRNatCert,2,FALSE)))</f>
        <v/>
      </c>
      <c r="CU52" s="13" t="str">
        <f>IF(Grades!CU52="","",(VLOOKUP(Grades!CU52,BTECOCRNatCert,2,FALSE)))</f>
        <v/>
      </c>
      <c r="CV52" s="13" t="str">
        <f>IF(Grades!CV52="","",(VLOOKUP(Grades!CV52,BTECOCRNatCert,2,FALSE)))</f>
        <v/>
      </c>
      <c r="CW52" s="13" t="str">
        <f>IF(Grades!CW52="","",(VLOOKUP(Grades!CW52,BTECOCRNatCert,2,FALSE)))</f>
        <v/>
      </c>
      <c r="CX52" s="13" t="str">
        <f>IF(Grades!CX52="","",(VLOOKUP(Grades!CX52,BTECOCRNatCert,2,FALSE)))</f>
        <v/>
      </c>
      <c r="CY52" s="13" t="str">
        <f>IF(Grades!CY52="","",(VLOOKUP(Grades!CY52,BTECOCRNatCert,2,FALSE)))</f>
        <v/>
      </c>
      <c r="CZ52" s="15" t="str">
        <f>IF(Grades!CZ52="","",(VLOOKUP(Grades!CZ52,BTECNatDip,2,FALSE)))</f>
        <v/>
      </c>
      <c r="DA52" s="15" t="str">
        <f>IF(Grades!DA52="","",(VLOOKUP(Grades!DA52,BTECNatDip,2,FALSE)))</f>
        <v/>
      </c>
      <c r="DB52" s="15" t="str">
        <f>IF(Grades!DB52="","",(VLOOKUP(Grades!DB52,BTECNatDip,2,FALSE)))</f>
        <v/>
      </c>
      <c r="DC52" s="21" t="str">
        <f>IF(Grades!DC52="","",(VLOOKUP(Grades!DC52,OCRNatDip,2,FALSE)))</f>
        <v/>
      </c>
      <c r="DD52" s="21" t="str">
        <f>IF(Grades!DD52="","",(VLOOKUP(Grades!DD52,OCRNatDip,2,FALSE)))</f>
        <v/>
      </c>
      <c r="DE52" s="21" t="str">
        <f>IF(Grades!DE52="","",(VLOOKUP(Grades!DE52,OCRNatDip,2,FALSE)))</f>
        <v/>
      </c>
      <c r="DF52" s="37" t="str">
        <f>IF(Grades!DF52="","",(VLOOKUP(Grades!DF52,BTECExtDip,2,FALSE)))</f>
        <v/>
      </c>
      <c r="DG52" s="37" t="str">
        <f>IF(Grades!DG52="","",(VLOOKUP(Grades!DG52,BTECExtDip,2,FALSE)))</f>
        <v/>
      </c>
      <c r="DH52" s="37" t="str">
        <f>IF(Grades!DH52="","",(VLOOKUP(Grades!DH52,BTECExtDip,2,FALSE)))</f>
        <v/>
      </c>
      <c r="DI52" s="21" t="str">
        <f>IF(Grades!DI52="","",(VLOOKUP(Grades!DI52,OCRExtDip,2,FALSE)))</f>
        <v/>
      </c>
      <c r="DJ52" s="21" t="str">
        <f>IF(Grades!DJ52="","",(VLOOKUP(Grades!DJ52,OCRExtDip,2,FALSE)))</f>
        <v/>
      </c>
      <c r="DK52" s="21" t="str">
        <f>IF(Grades!DK52="","",(VLOOKUP(Grades!DK52,OCRExtDip,2,FALSE)))</f>
        <v/>
      </c>
      <c r="DL52" s="17" t="str">
        <f>IF(Grades!DL52="","",(VLOOKUP(Grades!DL52,PL,2,FALSE)))</f>
        <v/>
      </c>
      <c r="DM52" s="38" t="str">
        <f>IF(Grades!DM52="","",(VLOOKUP(Grades!DM52,FSM,2,FALSE)))</f>
        <v/>
      </c>
      <c r="DN52" s="38" t="str">
        <f>IF(Grades!DN52="","",(VLOOKUP(Grades!DN52,FSM,2,FALSE)))</f>
        <v/>
      </c>
      <c r="DO52" s="9" t="str">
        <f>IF(Grades!DO52="","",(VLOOKUP(Grades!DO52,AEA,2,FALSE)))</f>
        <v/>
      </c>
      <c r="DP52" s="9" t="str">
        <f>IF(Grades!DP52="","",(VLOOKUP(Grades!DP52,AEA,2,FALSE)))</f>
        <v/>
      </c>
      <c r="DQ52" s="9" t="str">
        <f>IF(Grades!DQ52="","",(VLOOKUP(Grades!DQ52,AEA,2,FALSE)))</f>
        <v/>
      </c>
      <c r="DR52" s="62" t="str">
        <f>IF(Grades!DR52="","",(VLOOKUP(Grades!DR52,AllDip?,2,FALSE)))</f>
        <v/>
      </c>
      <c r="DT52" s="1">
        <f t="shared" si="14"/>
        <v>0</v>
      </c>
      <c r="DU52" s="1">
        <f t="shared" si="23"/>
        <v>0</v>
      </c>
      <c r="DV52" s="1">
        <f t="shared" si="24"/>
        <v>0</v>
      </c>
      <c r="DW52" s="1">
        <f t="shared" si="25"/>
        <v>0</v>
      </c>
      <c r="DX52" s="1">
        <f t="shared" si="26"/>
        <v>0</v>
      </c>
      <c r="DY52" s="172">
        <f t="shared" si="4"/>
        <v>0</v>
      </c>
      <c r="DZ52" s="1">
        <f t="shared" si="27"/>
        <v>0</v>
      </c>
      <c r="EA52" s="1">
        <f t="shared" si="28"/>
        <v>0</v>
      </c>
      <c r="EB52" s="1">
        <f t="shared" si="29"/>
        <v>0</v>
      </c>
      <c r="EC52" s="1">
        <f t="shared" si="30"/>
        <v>0</v>
      </c>
      <c r="ED52" s="1">
        <f t="shared" si="31"/>
        <v>0</v>
      </c>
      <c r="EE52" s="1">
        <f t="shared" si="32"/>
        <v>0</v>
      </c>
      <c r="EF52" s="1">
        <f t="shared" si="33"/>
        <v>0</v>
      </c>
      <c r="EG52" s="1">
        <f t="shared" si="34"/>
        <v>0</v>
      </c>
      <c r="EH52" s="1">
        <f t="shared" si="15"/>
        <v>0</v>
      </c>
      <c r="EI52" s="1">
        <f t="shared" si="16"/>
        <v>0</v>
      </c>
      <c r="EJ52" s="1">
        <f t="shared" si="17"/>
        <v>0</v>
      </c>
      <c r="EK52" s="1">
        <f t="shared" si="22"/>
        <v>0</v>
      </c>
      <c r="EL52" s="1">
        <f t="shared" si="18"/>
        <v>0</v>
      </c>
      <c r="EM52" s="1" t="e">
        <f t="shared" si="19"/>
        <v>#DIV/0!</v>
      </c>
      <c r="EN52" s="1" t="e">
        <f t="shared" si="20"/>
        <v>#DIV/0!</v>
      </c>
      <c r="EO52" s="1" t="e">
        <f t="shared" si="21"/>
        <v>#DIV/0!</v>
      </c>
    </row>
    <row r="53" spans="1:145" ht="11.25" x14ac:dyDescent="0.2">
      <c r="A53" s="92"/>
      <c r="B53" s="92"/>
      <c r="C53" s="92"/>
      <c r="D53" s="92"/>
      <c r="E53" s="3" t="str">
        <f>IF(Grades!E53="","",(VLOOKUP(Grades!E53,ALevels,2,FALSE)))</f>
        <v/>
      </c>
      <c r="F53" s="3" t="str">
        <f>IF(Grades!F53="","",(VLOOKUP(Grades!F53,ALevels,2,FALSE)))</f>
        <v/>
      </c>
      <c r="G53" s="3" t="str">
        <f>IF(Grades!G53="","",(VLOOKUP(Grades!G53,ALevels,2,FALSE)))</f>
        <v/>
      </c>
      <c r="H53" s="3" t="str">
        <f>IF(Grades!H53="","",(VLOOKUP(Grades!H53,ALevels,2,FALSE)))</f>
        <v/>
      </c>
      <c r="I53" s="3" t="str">
        <f>IF(Grades!I53="","",(VLOOKUP(Grades!I53,ALevels,2,FALSE)))</f>
        <v/>
      </c>
      <c r="J53" s="3" t="str">
        <f>IF(Grades!J53="","",(VLOOKUP(Grades!J53,ALevels,2,FALSE)))</f>
        <v/>
      </c>
      <c r="K53" s="3" t="str">
        <f>IF(Grades!K53="","",(VLOOKUP(Grades!K53,ALevels,2,FALSE)))</f>
        <v/>
      </c>
      <c r="L53" s="3" t="str">
        <f>IF(Grades!L53="","",(VLOOKUP(Grades!L53,ALevels,2,FALSE)))</f>
        <v/>
      </c>
      <c r="M53" s="3" t="str">
        <f>IF(Grades!M53="","",(VLOOKUP(Grades!M53,ALevels,2,FALSE)))</f>
        <v/>
      </c>
      <c r="N53" s="3" t="str">
        <f>IF(Grades!N53="","",(VLOOKUP(Grades!N53,ALevels,2,FALSE)))</f>
        <v/>
      </c>
      <c r="O53" s="3" t="str">
        <f>IF(Grades!O53="","",(VLOOKUP(Grades!O53,ALevels,2,FALSE)))</f>
        <v/>
      </c>
      <c r="P53" s="3" t="str">
        <f>IF(Grades!P53="","",(VLOOKUP(Grades!P53,ALevels,2,FALSE)))</f>
        <v/>
      </c>
      <c r="Q53" s="3" t="str">
        <f>IF(Grades!Q53="","",(VLOOKUP(Grades!Q53,ALevels,2,FALSE)))</f>
        <v/>
      </c>
      <c r="R53" s="3" t="str">
        <f>IF(Grades!R53="","",(VLOOKUP(Grades!R53,ALevels,2,FALSE)))</f>
        <v/>
      </c>
      <c r="S53" s="3" t="str">
        <f>IF(Grades!S53="","",(VLOOKUP(Grades!S53,ALevels,2,FALSE)))</f>
        <v/>
      </c>
      <c r="T53" s="3" t="str">
        <f>IF(Grades!T53="","",(VLOOKUP(Grades!T53,ALevels,2,FALSE)))</f>
        <v/>
      </c>
      <c r="U53" s="3" t="str">
        <f>IF(Grades!U53="","",(VLOOKUP(Grades!U53,ALevels,2,FALSE)))</f>
        <v/>
      </c>
      <c r="V53" s="3" t="str">
        <f>IF(Grades!V53="","",(VLOOKUP(Grades!V53,ALevels,2,FALSE)))</f>
        <v/>
      </c>
      <c r="W53" s="3" t="str">
        <f>IF(Grades!W53="","",(VLOOKUP(Grades!W53,ALevels,2,FALSE)))</f>
        <v/>
      </c>
      <c r="X53" s="3" t="str">
        <f>IF(Grades!X53="","",(VLOOKUP(Grades!X53,ALevels,2,FALSE)))</f>
        <v/>
      </c>
      <c r="Y53" s="3" t="str">
        <f>IF(Grades!Y53="","",(VLOOKUP(Grades!Y53,ALevels,2,FALSE)))</f>
        <v/>
      </c>
      <c r="Z53" s="3" t="str">
        <f>IF(Grades!Z53="","",(VLOOKUP(Grades!Z53,ALevels,2,FALSE)))</f>
        <v/>
      </c>
      <c r="AA53" s="3" t="str">
        <f>IF(Grades!AA53="","",(VLOOKUP(Grades!AA53,ALevels,2,FALSE)))</f>
        <v/>
      </c>
      <c r="AB53" s="3" t="str">
        <f>IF(Grades!AB53="","",(VLOOKUP(Grades!AB53,ALevels,2,FALSE)))</f>
        <v/>
      </c>
      <c r="AC53" s="3" t="str">
        <f>IF(Grades!AC53="","",(VLOOKUP(Grades!AC53,ALevels,2,FALSE)))</f>
        <v/>
      </c>
      <c r="AD53" s="3" t="str">
        <f>IF(Grades!AD53="","",(VLOOKUP(Grades!AD53,ALevels,2,FALSE)))</f>
        <v/>
      </c>
      <c r="AE53" s="3" t="str">
        <f>IF(Grades!AE53="","",(VLOOKUP(Grades!AE53,ALevels,2,FALSE)))</f>
        <v/>
      </c>
      <c r="AF53" s="3" t="str">
        <f>IF(Grades!AF53="","",(VLOOKUP(Grades!AF53,ALevels,2,FALSE)))</f>
        <v/>
      </c>
      <c r="AG53" s="3" t="str">
        <f>IF(Grades!AG53="","",(VLOOKUP(Grades!AG53,ALevels,2,FALSE)))</f>
        <v/>
      </c>
      <c r="AH53" s="3" t="str">
        <f>IF(Grades!AH53="","",(VLOOKUP(Grades!AH53,ALevels,2,FALSE)))</f>
        <v/>
      </c>
      <c r="AI53" s="3" t="str">
        <f>IF(Grades!AI53="","",(VLOOKUP(Grades!AI53,ALevels,2,FALSE)))</f>
        <v/>
      </c>
      <c r="AJ53" s="3" t="str">
        <f>IF(Grades!AJ53="","",(VLOOKUP(Grades!AJ53,ALevels,2,FALSE)))</f>
        <v/>
      </c>
      <c r="AK53" s="3" t="str">
        <f>IF(Grades!AK53="","",(VLOOKUP(Grades!AK53,ALevels,2,FALSE)))</f>
        <v/>
      </c>
      <c r="AL53" s="3" t="str">
        <f>IF(Grades!AL53="","",(VLOOKUP(Grades!AL53,ALevels,2,FALSE)))</f>
        <v/>
      </c>
      <c r="AM53" s="3" t="str">
        <f>IF(Grades!AM53="","",(VLOOKUP(Grades!AM53,ALevels,2,FALSE)))</f>
        <v/>
      </c>
      <c r="AN53" s="3" t="str">
        <f>IF(Grades!AN53="","",(VLOOKUP(Grades!AN53,ALevels,2,FALSE)))</f>
        <v/>
      </c>
      <c r="AO53" s="3" t="str">
        <f>IF(Grades!AO53="","",(VLOOKUP(Grades!AO53,ALevels,2,FALSE)))</f>
        <v/>
      </c>
      <c r="AP53" s="3" t="str">
        <f>IF(Grades!AP53="","",(VLOOKUP(Grades!AP53,ALevels,2,FALSE)))</f>
        <v/>
      </c>
      <c r="AQ53" s="3" t="str">
        <f>IF(Grades!AQ53="","",(VLOOKUP(Grades!AQ53,ALevels,2,FALSE)))</f>
        <v/>
      </c>
      <c r="AR53" s="3" t="str">
        <f>IF(Grades!AR53="","",(VLOOKUP(Grades!AR53,ALevels,2,FALSE)))</f>
        <v/>
      </c>
      <c r="AS53" s="3" t="str">
        <f>IF(Grades!AS53="","",(VLOOKUP(Grades!AS53,ALevels,2,FALSE)))</f>
        <v/>
      </c>
      <c r="AT53" s="3" t="str">
        <f>IF(Grades!AT53="","",(VLOOKUP(Grades!AT53,ALevels,2,FALSE)))</f>
        <v/>
      </c>
      <c r="AU53" s="3" t="str">
        <f>IF(Grades!AU53="","",(VLOOKUP(Grades!AU53,ALevels,2,FALSE)))</f>
        <v/>
      </c>
      <c r="AV53" s="3" t="str">
        <f>IF(Grades!AV53="","",(VLOOKUP(Grades!AV53,ALevels,2,FALSE)))</f>
        <v/>
      </c>
      <c r="AW53" s="6" t="str">
        <f>IF(Grades!AW53="","",(VLOOKUP(Grades!AW53,ASLevels,2,FALSE)))</f>
        <v/>
      </c>
      <c r="AX53" s="6" t="str">
        <f>IF(Grades!AX53="","",(VLOOKUP(Grades!AX53,ASLevels,2,FALSE)))</f>
        <v/>
      </c>
      <c r="AY53" s="6" t="str">
        <f>IF(Grades!AY53="","",(VLOOKUP(Grades!AY53,ASLevels,2,FALSE)))</f>
        <v/>
      </c>
      <c r="AZ53" s="6" t="str">
        <f>IF(Grades!AZ53="","",(VLOOKUP(Grades!AZ53,ASLevels,2,FALSE)))</f>
        <v/>
      </c>
      <c r="BA53" s="6" t="str">
        <f>IF(Grades!BA53="","",(VLOOKUP(Grades!BA53,ASLevels,2,FALSE)))</f>
        <v/>
      </c>
      <c r="BB53" s="6" t="str">
        <f>IF(Grades!BB53="","",(VLOOKUP(Grades!BB53,ASLevels,2,FALSE)))</f>
        <v/>
      </c>
      <c r="BC53" s="6" t="str">
        <f>IF(Grades!BC53="","",(VLOOKUP(Grades!BC53,ASLevels,2,FALSE)))</f>
        <v/>
      </c>
      <c r="BD53" s="6" t="str">
        <f>IF(Grades!BD53="","",(VLOOKUP(Grades!BD53,ASLevels,2,FALSE)))</f>
        <v/>
      </c>
      <c r="BE53" s="6" t="str">
        <f>IF(Grades!BE53="","",(VLOOKUP(Grades!BE53,ASLevels,2,FALSE)))</f>
        <v/>
      </c>
      <c r="BF53" s="6" t="str">
        <f>IF(Grades!BF53="","",(VLOOKUP(Grades!BF53,ASLevels,2,FALSE)))</f>
        <v/>
      </c>
      <c r="BG53" s="6" t="str">
        <f>IF(Grades!BG53="","",(VLOOKUP(Grades!BG53,ASLevels,2,FALSE)))</f>
        <v/>
      </c>
      <c r="BH53" s="6" t="str">
        <f>IF(Grades!BH53="","",(VLOOKUP(Grades!BH53,ASLevels,2,FALSE)))</f>
        <v/>
      </c>
      <c r="BI53" s="6" t="str">
        <f>IF(Grades!BI53="","",(VLOOKUP(Grades!BI53,ASLevels,2,FALSE)))</f>
        <v/>
      </c>
      <c r="BJ53" s="6" t="str">
        <f>IF(Grades!BJ53="","",(VLOOKUP(Grades!BJ53,ASLevels,2,FALSE)))</f>
        <v/>
      </c>
      <c r="BK53" s="6" t="str">
        <f>IF(Grades!BK53="","",(VLOOKUP(Grades!BK53,ASLevels,2,FALSE)))</f>
        <v/>
      </c>
      <c r="BL53" s="6" t="str">
        <f>IF(Grades!BL53="","",(VLOOKUP(Grades!BL53,ASLevels,2,FALSE)))</f>
        <v/>
      </c>
      <c r="BM53" s="6" t="str">
        <f>IF(Grades!BM53="","",(VLOOKUP(Grades!BM53,ASLevels,2,FALSE)))</f>
        <v/>
      </c>
      <c r="BN53" s="6" t="str">
        <f>IF(Grades!BN53="","",(VLOOKUP(Grades!BN53,ASLevels,2,FALSE)))</f>
        <v/>
      </c>
      <c r="BO53" s="6" t="str">
        <f>IF(Grades!BO53="","",(VLOOKUP(Grades!BO53,ASLevels,2,FALSE)))</f>
        <v/>
      </c>
      <c r="BP53" s="6" t="str">
        <f>IF(Grades!BP53="","",(VLOOKUP(Grades!BP53,ASLevels,2,FALSE)))</f>
        <v/>
      </c>
      <c r="BQ53" s="6" t="str">
        <f>IF(Grades!BQ53="","",(VLOOKUP(Grades!BQ53,ASLevels,2,FALSE)))</f>
        <v/>
      </c>
      <c r="BR53" s="6" t="str">
        <f>IF(Grades!BR53="","",(VLOOKUP(Grades!BR53,ASLevels,2,FALSE)))</f>
        <v/>
      </c>
      <c r="BS53" s="6" t="str">
        <f>IF(Grades!BS53="","",(VLOOKUP(Grades!BS53,ASLevels,2,FALSE)))</f>
        <v/>
      </c>
      <c r="BT53" s="6" t="str">
        <f>IF(Grades!BT53="","",(VLOOKUP(Grades!BT53,ASLevels,2,FALSE)))</f>
        <v/>
      </c>
      <c r="BU53" s="6" t="str">
        <f>IF(Grades!BU53="","",(VLOOKUP(Grades!BU53,ASLevels,2,FALSE)))</f>
        <v/>
      </c>
      <c r="BV53" s="6" t="str">
        <f>IF(Grades!BV53="","",(VLOOKUP(Grades!BV53,ASLevels,2,FALSE)))</f>
        <v/>
      </c>
      <c r="BW53" s="6" t="str">
        <f>IF(Grades!BW53="","",(VLOOKUP(Grades!BW53,ASLevels,2,FALSE)))</f>
        <v/>
      </c>
      <c r="BX53" s="6" t="str">
        <f>IF(Grades!BX53="","",(VLOOKUP(Grades!BX53,ASLevels,2,FALSE)))</f>
        <v/>
      </c>
      <c r="BY53" s="6" t="str">
        <f>IF(Grades!BY53="","",(VLOOKUP(Grades!BY53,ASLevels,2,FALSE)))</f>
        <v/>
      </c>
      <c r="BZ53" s="6" t="str">
        <f>IF(Grades!BZ53="","",(VLOOKUP(Grades!BZ53,ASLevels,2,FALSE)))</f>
        <v/>
      </c>
      <c r="CA53" s="6" t="str">
        <f>IF(Grades!CA53="","",(VLOOKUP(Grades!CA53,ASLevels,2,FALSE)))</f>
        <v/>
      </c>
      <c r="CB53" s="6" t="str">
        <f>IF(Grades!CB53="","",(VLOOKUP(Grades!CB53,ASLevels,2,FALSE)))</f>
        <v/>
      </c>
      <c r="CC53" s="6" t="str">
        <f>IF(Grades!CC53="","",(VLOOKUP(Grades!CC53,ASLevels,2,FALSE)))</f>
        <v/>
      </c>
      <c r="CD53" s="6" t="str">
        <f>IF(Grades!CD53="","",(VLOOKUP(Grades!CD53,ASLevels,2,FALSE)))</f>
        <v/>
      </c>
      <c r="CE53" s="6" t="str">
        <f>IF(Grades!CE53="","",(VLOOKUP(Grades!CE53,ASLevels,2,FALSE)))</f>
        <v/>
      </c>
      <c r="CF53" s="6" t="str">
        <f>IF(Grades!CF53="","",(VLOOKUP(Grades!CF53,ASLevels,2,FALSE)))</f>
        <v/>
      </c>
      <c r="CG53" s="6" t="str">
        <f>IF(Grades!CG53="","",(VLOOKUP(Grades!CG53,ASLevels,2,FALSE)))</f>
        <v/>
      </c>
      <c r="CH53" s="6" t="str">
        <f>IF(Grades!CH53="","",(VLOOKUP(Grades!CH53,ASLevels,2,FALSE)))</f>
        <v/>
      </c>
      <c r="CI53" s="6" t="str">
        <f>IF(Grades!CI53="","",(VLOOKUP(Grades!CI53,ASLevels,2,FALSE)))</f>
        <v/>
      </c>
      <c r="CJ53" s="6" t="str">
        <f>IF(Grades!CJ53="","",(VLOOKUP(Grades!CJ53,ASLevels,2,FALSE)))</f>
        <v/>
      </c>
      <c r="CK53" s="6" t="str">
        <f>IF(Grades!CK53="","",(VLOOKUP(Grades!CK53,ASLevels,2,FALSE)))</f>
        <v/>
      </c>
      <c r="CL53" s="6" t="str">
        <f>IF(Grades!CL53="","",(VLOOKUP(Grades!CL53,ASLevels,2,FALSE)))</f>
        <v/>
      </c>
      <c r="CM53" s="6" t="str">
        <f>IF(Grades!CM53="","",(VLOOKUP(Grades!CM53,ASLevels,2,FALSE)))</f>
        <v/>
      </c>
      <c r="CN53" s="6" t="str">
        <f>IF(Grades!CN53="","",(VLOOKUP(Grades!CN53,ASLevels,2,FALSE)))</f>
        <v/>
      </c>
      <c r="CO53" s="39" t="str">
        <f>IF(Grades!CO53="","",(VLOOKUP(Grades!CO53,EP,2,FALSE)))</f>
        <v/>
      </c>
      <c r="CP53" s="9" t="str">
        <f>IF(Grades!CP53="","",(VLOOKUP(Grades!CP53,KeySkills,2,FALSE)))</f>
        <v/>
      </c>
      <c r="CQ53" s="9" t="str">
        <f>IF(Grades!CQ53="","",(VLOOKUP(Grades!CQ53,KeySkills,2,FALSE)))</f>
        <v/>
      </c>
      <c r="CR53" s="9" t="str">
        <f>IF(Grades!CR53="","",(VLOOKUP(Grades!CR53,KeySkills,2,FALSE)))</f>
        <v/>
      </c>
      <c r="CS53" s="13" t="str">
        <f>IF(Grades!CS53="","",(VLOOKUP(Grades!CS53,BTECOCRNatCert,2,FALSE)))</f>
        <v/>
      </c>
      <c r="CT53" s="13" t="str">
        <f>IF(Grades!CT53="","",(VLOOKUP(Grades!CT53,BTECOCRNatCert,2,FALSE)))</f>
        <v/>
      </c>
      <c r="CU53" s="13" t="str">
        <f>IF(Grades!CU53="","",(VLOOKUP(Grades!CU53,BTECOCRNatCert,2,FALSE)))</f>
        <v/>
      </c>
      <c r="CV53" s="13" t="str">
        <f>IF(Grades!CV53="","",(VLOOKUP(Grades!CV53,BTECOCRNatCert,2,FALSE)))</f>
        <v/>
      </c>
      <c r="CW53" s="13" t="str">
        <f>IF(Grades!CW53="","",(VLOOKUP(Grades!CW53,BTECOCRNatCert,2,FALSE)))</f>
        <v/>
      </c>
      <c r="CX53" s="13" t="str">
        <f>IF(Grades!CX53="","",(VLOOKUP(Grades!CX53,BTECOCRNatCert,2,FALSE)))</f>
        <v/>
      </c>
      <c r="CY53" s="13" t="str">
        <f>IF(Grades!CY53="","",(VLOOKUP(Grades!CY53,BTECOCRNatCert,2,FALSE)))</f>
        <v/>
      </c>
      <c r="CZ53" s="15" t="str">
        <f>IF(Grades!CZ53="","",(VLOOKUP(Grades!CZ53,BTECNatDip,2,FALSE)))</f>
        <v/>
      </c>
      <c r="DA53" s="15" t="str">
        <f>IF(Grades!DA53="","",(VLOOKUP(Grades!DA53,BTECNatDip,2,FALSE)))</f>
        <v/>
      </c>
      <c r="DB53" s="15" t="str">
        <f>IF(Grades!DB53="","",(VLOOKUP(Grades!DB53,BTECNatDip,2,FALSE)))</f>
        <v/>
      </c>
      <c r="DC53" s="21" t="str">
        <f>IF(Grades!DC53="","",(VLOOKUP(Grades!DC53,OCRNatDip,2,FALSE)))</f>
        <v/>
      </c>
      <c r="DD53" s="21" t="str">
        <f>IF(Grades!DD53="","",(VLOOKUP(Grades!DD53,OCRNatDip,2,FALSE)))</f>
        <v/>
      </c>
      <c r="DE53" s="21" t="str">
        <f>IF(Grades!DE53="","",(VLOOKUP(Grades!DE53,OCRNatDip,2,FALSE)))</f>
        <v/>
      </c>
      <c r="DF53" s="37" t="str">
        <f>IF(Grades!DF53="","",(VLOOKUP(Grades!DF53,BTECExtDip,2,FALSE)))</f>
        <v/>
      </c>
      <c r="DG53" s="37" t="str">
        <f>IF(Grades!DG53="","",(VLOOKUP(Grades!DG53,BTECExtDip,2,FALSE)))</f>
        <v/>
      </c>
      <c r="DH53" s="37" t="str">
        <f>IF(Grades!DH53="","",(VLOOKUP(Grades!DH53,BTECExtDip,2,FALSE)))</f>
        <v/>
      </c>
      <c r="DI53" s="21" t="str">
        <f>IF(Grades!DI53="","",(VLOOKUP(Grades!DI53,OCRExtDip,2,FALSE)))</f>
        <v/>
      </c>
      <c r="DJ53" s="21" t="str">
        <f>IF(Grades!DJ53="","",(VLOOKUP(Grades!DJ53,OCRExtDip,2,FALSE)))</f>
        <v/>
      </c>
      <c r="DK53" s="21" t="str">
        <f>IF(Grades!DK53="","",(VLOOKUP(Grades!DK53,OCRExtDip,2,FALSE)))</f>
        <v/>
      </c>
      <c r="DL53" s="17" t="str">
        <f>IF(Grades!DL53="","",(VLOOKUP(Grades!DL53,PL,2,FALSE)))</f>
        <v/>
      </c>
      <c r="DM53" s="38" t="str">
        <f>IF(Grades!DM53="","",(VLOOKUP(Grades!DM53,FSM,2,FALSE)))</f>
        <v/>
      </c>
      <c r="DN53" s="38" t="str">
        <f>IF(Grades!DN53="","",(VLOOKUP(Grades!DN53,FSM,2,FALSE)))</f>
        <v/>
      </c>
      <c r="DO53" s="9" t="str">
        <f>IF(Grades!DO53="","",(VLOOKUP(Grades!DO53,AEA,2,FALSE)))</f>
        <v/>
      </c>
      <c r="DP53" s="9" t="str">
        <f>IF(Grades!DP53="","",(VLOOKUP(Grades!DP53,AEA,2,FALSE)))</f>
        <v/>
      </c>
      <c r="DQ53" s="9" t="str">
        <f>IF(Grades!DQ53="","",(VLOOKUP(Grades!DQ53,AEA,2,FALSE)))</f>
        <v/>
      </c>
      <c r="DR53" s="62" t="str">
        <f>IF(Grades!DR53="","",(VLOOKUP(Grades!DR53,AllDip?,2,FALSE)))</f>
        <v/>
      </c>
      <c r="DT53" s="1">
        <f t="shared" si="14"/>
        <v>0</v>
      </c>
      <c r="DU53" s="1">
        <f t="shared" si="23"/>
        <v>0</v>
      </c>
      <c r="DV53" s="1">
        <f t="shared" si="24"/>
        <v>0</v>
      </c>
      <c r="DW53" s="1">
        <f t="shared" si="25"/>
        <v>0</v>
      </c>
      <c r="DX53" s="1">
        <f t="shared" si="26"/>
        <v>0</v>
      </c>
      <c r="DY53" s="172">
        <f t="shared" si="4"/>
        <v>0</v>
      </c>
      <c r="DZ53" s="1">
        <f t="shared" si="27"/>
        <v>0</v>
      </c>
      <c r="EA53" s="1">
        <f t="shared" si="28"/>
        <v>0</v>
      </c>
      <c r="EB53" s="1">
        <f t="shared" si="29"/>
        <v>0</v>
      </c>
      <c r="EC53" s="1">
        <f t="shared" si="30"/>
        <v>0</v>
      </c>
      <c r="ED53" s="1">
        <f t="shared" si="31"/>
        <v>0</v>
      </c>
      <c r="EE53" s="1">
        <f t="shared" si="32"/>
        <v>0</v>
      </c>
      <c r="EF53" s="1">
        <f t="shared" si="33"/>
        <v>0</v>
      </c>
      <c r="EG53" s="1">
        <f t="shared" si="34"/>
        <v>0</v>
      </c>
      <c r="EH53" s="1">
        <f t="shared" si="15"/>
        <v>0</v>
      </c>
      <c r="EI53" s="1">
        <f t="shared" si="16"/>
        <v>0</v>
      </c>
      <c r="EJ53" s="1">
        <f t="shared" si="17"/>
        <v>0</v>
      </c>
      <c r="EK53" s="1">
        <f t="shared" si="22"/>
        <v>0</v>
      </c>
      <c r="EL53" s="1">
        <f t="shared" si="18"/>
        <v>0</v>
      </c>
      <c r="EM53" s="1" t="e">
        <f t="shared" si="19"/>
        <v>#DIV/0!</v>
      </c>
      <c r="EN53" s="1" t="e">
        <f t="shared" si="20"/>
        <v>#DIV/0!</v>
      </c>
      <c r="EO53" s="1" t="e">
        <f t="shared" si="21"/>
        <v>#DIV/0!</v>
      </c>
    </row>
    <row r="54" spans="1:145" ht="11.25" x14ac:dyDescent="0.2">
      <c r="A54" s="92"/>
      <c r="B54" s="92"/>
      <c r="C54" s="92"/>
      <c r="D54" s="92"/>
      <c r="E54" s="3" t="str">
        <f>IF(Grades!E54="","",(VLOOKUP(Grades!E54,ALevels,2,FALSE)))</f>
        <v/>
      </c>
      <c r="F54" s="3" t="str">
        <f>IF(Grades!F54="","",(VLOOKUP(Grades!F54,ALevels,2,FALSE)))</f>
        <v/>
      </c>
      <c r="G54" s="3" t="str">
        <f>IF(Grades!G54="","",(VLOOKUP(Grades!G54,ALevels,2,FALSE)))</f>
        <v/>
      </c>
      <c r="H54" s="3" t="str">
        <f>IF(Grades!H54="","",(VLOOKUP(Grades!H54,ALevels,2,FALSE)))</f>
        <v/>
      </c>
      <c r="I54" s="3" t="str">
        <f>IF(Grades!I54="","",(VLOOKUP(Grades!I54,ALevels,2,FALSE)))</f>
        <v/>
      </c>
      <c r="J54" s="3" t="str">
        <f>IF(Grades!J54="","",(VLOOKUP(Grades!J54,ALevels,2,FALSE)))</f>
        <v/>
      </c>
      <c r="K54" s="3" t="str">
        <f>IF(Grades!K54="","",(VLOOKUP(Grades!K54,ALevels,2,FALSE)))</f>
        <v/>
      </c>
      <c r="L54" s="3" t="str">
        <f>IF(Grades!L54="","",(VLOOKUP(Grades!L54,ALevels,2,FALSE)))</f>
        <v/>
      </c>
      <c r="M54" s="3" t="str">
        <f>IF(Grades!M54="","",(VLOOKUP(Grades!M54,ALevels,2,FALSE)))</f>
        <v/>
      </c>
      <c r="N54" s="3" t="str">
        <f>IF(Grades!N54="","",(VLOOKUP(Grades!N54,ALevels,2,FALSE)))</f>
        <v/>
      </c>
      <c r="O54" s="3" t="str">
        <f>IF(Grades!O54="","",(VLOOKUP(Grades!O54,ALevels,2,FALSE)))</f>
        <v/>
      </c>
      <c r="P54" s="3" t="str">
        <f>IF(Grades!P54="","",(VLOOKUP(Grades!P54,ALevels,2,FALSE)))</f>
        <v/>
      </c>
      <c r="Q54" s="3" t="str">
        <f>IF(Grades!Q54="","",(VLOOKUP(Grades!Q54,ALevels,2,FALSE)))</f>
        <v/>
      </c>
      <c r="R54" s="3" t="str">
        <f>IF(Grades!R54="","",(VLOOKUP(Grades!R54,ALevels,2,FALSE)))</f>
        <v/>
      </c>
      <c r="S54" s="3" t="str">
        <f>IF(Grades!S54="","",(VLOOKUP(Grades!S54,ALevels,2,FALSE)))</f>
        <v/>
      </c>
      <c r="T54" s="3" t="str">
        <f>IF(Grades!T54="","",(VLOOKUP(Grades!T54,ALevels,2,FALSE)))</f>
        <v/>
      </c>
      <c r="U54" s="3" t="str">
        <f>IF(Grades!U54="","",(VLOOKUP(Grades!U54,ALevels,2,FALSE)))</f>
        <v/>
      </c>
      <c r="V54" s="3" t="str">
        <f>IF(Grades!V54="","",(VLOOKUP(Grades!V54,ALevels,2,FALSE)))</f>
        <v/>
      </c>
      <c r="W54" s="3" t="str">
        <f>IF(Grades!W54="","",(VLOOKUP(Grades!W54,ALevels,2,FALSE)))</f>
        <v/>
      </c>
      <c r="X54" s="3" t="str">
        <f>IF(Grades!X54="","",(VLOOKUP(Grades!X54,ALevels,2,FALSE)))</f>
        <v/>
      </c>
      <c r="Y54" s="3" t="str">
        <f>IF(Grades!Y54="","",(VLOOKUP(Grades!Y54,ALevels,2,FALSE)))</f>
        <v/>
      </c>
      <c r="Z54" s="3" t="str">
        <f>IF(Grades!Z54="","",(VLOOKUP(Grades!Z54,ALevels,2,FALSE)))</f>
        <v/>
      </c>
      <c r="AA54" s="3" t="str">
        <f>IF(Grades!AA54="","",(VLOOKUP(Grades!AA54,ALevels,2,FALSE)))</f>
        <v/>
      </c>
      <c r="AB54" s="3" t="str">
        <f>IF(Grades!AB54="","",(VLOOKUP(Grades!AB54,ALevels,2,FALSE)))</f>
        <v/>
      </c>
      <c r="AC54" s="3" t="str">
        <f>IF(Grades!AC54="","",(VLOOKUP(Grades!AC54,ALevels,2,FALSE)))</f>
        <v/>
      </c>
      <c r="AD54" s="3" t="str">
        <f>IF(Grades!AD54="","",(VLOOKUP(Grades!AD54,ALevels,2,FALSE)))</f>
        <v/>
      </c>
      <c r="AE54" s="3" t="str">
        <f>IF(Grades!AE54="","",(VLOOKUP(Grades!AE54,ALevels,2,FALSE)))</f>
        <v/>
      </c>
      <c r="AF54" s="3" t="str">
        <f>IF(Grades!AF54="","",(VLOOKUP(Grades!AF54,ALevels,2,FALSE)))</f>
        <v/>
      </c>
      <c r="AG54" s="3" t="str">
        <f>IF(Grades!AG54="","",(VLOOKUP(Grades!AG54,ALevels,2,FALSE)))</f>
        <v/>
      </c>
      <c r="AH54" s="3" t="str">
        <f>IF(Grades!AH54="","",(VLOOKUP(Grades!AH54,ALevels,2,FALSE)))</f>
        <v/>
      </c>
      <c r="AI54" s="3" t="str">
        <f>IF(Grades!AI54="","",(VLOOKUP(Grades!AI54,ALevels,2,FALSE)))</f>
        <v/>
      </c>
      <c r="AJ54" s="3" t="str">
        <f>IF(Grades!AJ54="","",(VLOOKUP(Grades!AJ54,ALevels,2,FALSE)))</f>
        <v/>
      </c>
      <c r="AK54" s="3" t="str">
        <f>IF(Grades!AK54="","",(VLOOKUP(Grades!AK54,ALevels,2,FALSE)))</f>
        <v/>
      </c>
      <c r="AL54" s="3" t="str">
        <f>IF(Grades!AL54="","",(VLOOKUP(Grades!AL54,ALevels,2,FALSE)))</f>
        <v/>
      </c>
      <c r="AM54" s="3" t="str">
        <f>IF(Grades!AM54="","",(VLOOKUP(Grades!AM54,ALevels,2,FALSE)))</f>
        <v/>
      </c>
      <c r="AN54" s="3" t="str">
        <f>IF(Grades!AN54="","",(VLOOKUP(Grades!AN54,ALevels,2,FALSE)))</f>
        <v/>
      </c>
      <c r="AO54" s="3" t="str">
        <f>IF(Grades!AO54="","",(VLOOKUP(Grades!AO54,ALevels,2,FALSE)))</f>
        <v/>
      </c>
      <c r="AP54" s="3" t="str">
        <f>IF(Grades!AP54="","",(VLOOKUP(Grades!AP54,ALevels,2,FALSE)))</f>
        <v/>
      </c>
      <c r="AQ54" s="3" t="str">
        <f>IF(Grades!AQ54="","",(VLOOKUP(Grades!AQ54,ALevels,2,FALSE)))</f>
        <v/>
      </c>
      <c r="AR54" s="3" t="str">
        <f>IF(Grades!AR54="","",(VLOOKUP(Grades!AR54,ALevels,2,FALSE)))</f>
        <v/>
      </c>
      <c r="AS54" s="3" t="str">
        <f>IF(Grades!AS54="","",(VLOOKUP(Grades!AS54,ALevels,2,FALSE)))</f>
        <v/>
      </c>
      <c r="AT54" s="3" t="str">
        <f>IF(Grades!AT54="","",(VLOOKUP(Grades!AT54,ALevels,2,FALSE)))</f>
        <v/>
      </c>
      <c r="AU54" s="3" t="str">
        <f>IF(Grades!AU54="","",(VLOOKUP(Grades!AU54,ALevels,2,FALSE)))</f>
        <v/>
      </c>
      <c r="AV54" s="3" t="str">
        <f>IF(Grades!AV54="","",(VLOOKUP(Grades!AV54,ALevels,2,FALSE)))</f>
        <v/>
      </c>
      <c r="AW54" s="6" t="str">
        <f>IF(Grades!AW54="","",(VLOOKUP(Grades!AW54,ASLevels,2,FALSE)))</f>
        <v/>
      </c>
      <c r="AX54" s="6" t="str">
        <f>IF(Grades!AX54="","",(VLOOKUP(Grades!AX54,ASLevels,2,FALSE)))</f>
        <v/>
      </c>
      <c r="AY54" s="6" t="str">
        <f>IF(Grades!AY54="","",(VLOOKUP(Grades!AY54,ASLevels,2,FALSE)))</f>
        <v/>
      </c>
      <c r="AZ54" s="6" t="str">
        <f>IF(Grades!AZ54="","",(VLOOKUP(Grades!AZ54,ASLevels,2,FALSE)))</f>
        <v/>
      </c>
      <c r="BA54" s="6" t="str">
        <f>IF(Grades!BA54="","",(VLOOKUP(Grades!BA54,ASLevels,2,FALSE)))</f>
        <v/>
      </c>
      <c r="BB54" s="6" t="str">
        <f>IF(Grades!BB54="","",(VLOOKUP(Grades!BB54,ASLevels,2,FALSE)))</f>
        <v/>
      </c>
      <c r="BC54" s="6" t="str">
        <f>IF(Grades!BC54="","",(VLOOKUP(Grades!BC54,ASLevels,2,FALSE)))</f>
        <v/>
      </c>
      <c r="BD54" s="6" t="str">
        <f>IF(Grades!BD54="","",(VLOOKUP(Grades!BD54,ASLevels,2,FALSE)))</f>
        <v/>
      </c>
      <c r="BE54" s="6" t="str">
        <f>IF(Grades!BE54="","",(VLOOKUP(Grades!BE54,ASLevels,2,FALSE)))</f>
        <v/>
      </c>
      <c r="BF54" s="6" t="str">
        <f>IF(Grades!BF54="","",(VLOOKUP(Grades!BF54,ASLevels,2,FALSE)))</f>
        <v/>
      </c>
      <c r="BG54" s="6" t="str">
        <f>IF(Grades!BG54="","",(VLOOKUP(Grades!BG54,ASLevels,2,FALSE)))</f>
        <v/>
      </c>
      <c r="BH54" s="6" t="str">
        <f>IF(Grades!BH54="","",(VLOOKUP(Grades!BH54,ASLevels,2,FALSE)))</f>
        <v/>
      </c>
      <c r="BI54" s="6" t="str">
        <f>IF(Grades!BI54="","",(VLOOKUP(Grades!BI54,ASLevels,2,FALSE)))</f>
        <v/>
      </c>
      <c r="BJ54" s="6" t="str">
        <f>IF(Grades!BJ54="","",(VLOOKUP(Grades!BJ54,ASLevels,2,FALSE)))</f>
        <v/>
      </c>
      <c r="BK54" s="6" t="str">
        <f>IF(Grades!BK54="","",(VLOOKUP(Grades!BK54,ASLevels,2,FALSE)))</f>
        <v/>
      </c>
      <c r="BL54" s="6" t="str">
        <f>IF(Grades!BL54="","",(VLOOKUP(Grades!BL54,ASLevels,2,FALSE)))</f>
        <v/>
      </c>
      <c r="BM54" s="6" t="str">
        <f>IF(Grades!BM54="","",(VLOOKUP(Grades!BM54,ASLevels,2,FALSE)))</f>
        <v/>
      </c>
      <c r="BN54" s="6" t="str">
        <f>IF(Grades!BN54="","",(VLOOKUP(Grades!BN54,ASLevels,2,FALSE)))</f>
        <v/>
      </c>
      <c r="BO54" s="6" t="str">
        <f>IF(Grades!BO54="","",(VLOOKUP(Grades!BO54,ASLevels,2,FALSE)))</f>
        <v/>
      </c>
      <c r="BP54" s="6" t="str">
        <f>IF(Grades!BP54="","",(VLOOKUP(Grades!BP54,ASLevels,2,FALSE)))</f>
        <v/>
      </c>
      <c r="BQ54" s="6" t="str">
        <f>IF(Grades!BQ54="","",(VLOOKUP(Grades!BQ54,ASLevels,2,FALSE)))</f>
        <v/>
      </c>
      <c r="BR54" s="6" t="str">
        <f>IF(Grades!BR54="","",(VLOOKUP(Grades!BR54,ASLevels,2,FALSE)))</f>
        <v/>
      </c>
      <c r="BS54" s="6" t="str">
        <f>IF(Grades!BS54="","",(VLOOKUP(Grades!BS54,ASLevels,2,FALSE)))</f>
        <v/>
      </c>
      <c r="BT54" s="6" t="str">
        <f>IF(Grades!BT54="","",(VLOOKUP(Grades!BT54,ASLevels,2,FALSE)))</f>
        <v/>
      </c>
      <c r="BU54" s="6" t="str">
        <f>IF(Grades!BU54="","",(VLOOKUP(Grades!BU54,ASLevels,2,FALSE)))</f>
        <v/>
      </c>
      <c r="BV54" s="6" t="str">
        <f>IF(Grades!BV54="","",(VLOOKUP(Grades!BV54,ASLevels,2,FALSE)))</f>
        <v/>
      </c>
      <c r="BW54" s="6" t="str">
        <f>IF(Grades!BW54="","",(VLOOKUP(Grades!BW54,ASLevels,2,FALSE)))</f>
        <v/>
      </c>
      <c r="BX54" s="6" t="str">
        <f>IF(Grades!BX54="","",(VLOOKUP(Grades!BX54,ASLevels,2,FALSE)))</f>
        <v/>
      </c>
      <c r="BY54" s="6" t="str">
        <f>IF(Grades!BY54="","",(VLOOKUP(Grades!BY54,ASLevels,2,FALSE)))</f>
        <v/>
      </c>
      <c r="BZ54" s="6" t="str">
        <f>IF(Grades!BZ54="","",(VLOOKUP(Grades!BZ54,ASLevels,2,FALSE)))</f>
        <v/>
      </c>
      <c r="CA54" s="6" t="str">
        <f>IF(Grades!CA54="","",(VLOOKUP(Grades!CA54,ASLevels,2,FALSE)))</f>
        <v/>
      </c>
      <c r="CB54" s="6" t="str">
        <f>IF(Grades!CB54="","",(VLOOKUP(Grades!CB54,ASLevels,2,FALSE)))</f>
        <v/>
      </c>
      <c r="CC54" s="6" t="str">
        <f>IF(Grades!CC54="","",(VLOOKUP(Grades!CC54,ASLevels,2,FALSE)))</f>
        <v/>
      </c>
      <c r="CD54" s="6" t="str">
        <f>IF(Grades!CD54="","",(VLOOKUP(Grades!CD54,ASLevels,2,FALSE)))</f>
        <v/>
      </c>
      <c r="CE54" s="6" t="str">
        <f>IF(Grades!CE54="","",(VLOOKUP(Grades!CE54,ASLevels,2,FALSE)))</f>
        <v/>
      </c>
      <c r="CF54" s="6" t="str">
        <f>IF(Grades!CF54="","",(VLOOKUP(Grades!CF54,ASLevels,2,FALSE)))</f>
        <v/>
      </c>
      <c r="CG54" s="6" t="str">
        <f>IF(Grades!CG54="","",(VLOOKUP(Grades!CG54,ASLevels,2,FALSE)))</f>
        <v/>
      </c>
      <c r="CH54" s="6" t="str">
        <f>IF(Grades!CH54="","",(VLOOKUP(Grades!CH54,ASLevels,2,FALSE)))</f>
        <v/>
      </c>
      <c r="CI54" s="6" t="str">
        <f>IF(Grades!CI54="","",(VLOOKUP(Grades!CI54,ASLevels,2,FALSE)))</f>
        <v/>
      </c>
      <c r="CJ54" s="6" t="str">
        <f>IF(Grades!CJ54="","",(VLOOKUP(Grades!CJ54,ASLevels,2,FALSE)))</f>
        <v/>
      </c>
      <c r="CK54" s="6" t="str">
        <f>IF(Grades!CK54="","",(VLOOKUP(Grades!CK54,ASLevels,2,FALSE)))</f>
        <v/>
      </c>
      <c r="CL54" s="6" t="str">
        <f>IF(Grades!CL54="","",(VLOOKUP(Grades!CL54,ASLevels,2,FALSE)))</f>
        <v/>
      </c>
      <c r="CM54" s="6" t="str">
        <f>IF(Grades!CM54="","",(VLOOKUP(Grades!CM54,ASLevels,2,FALSE)))</f>
        <v/>
      </c>
      <c r="CN54" s="6" t="str">
        <f>IF(Grades!CN54="","",(VLOOKUP(Grades!CN54,ASLevels,2,FALSE)))</f>
        <v/>
      </c>
      <c r="CO54" s="39" t="str">
        <f>IF(Grades!CO54="","",(VLOOKUP(Grades!CO54,EP,2,FALSE)))</f>
        <v/>
      </c>
      <c r="CP54" s="9" t="str">
        <f>IF(Grades!CP54="","",(VLOOKUP(Grades!CP54,KeySkills,2,FALSE)))</f>
        <v/>
      </c>
      <c r="CQ54" s="9" t="str">
        <f>IF(Grades!CQ54="","",(VLOOKUP(Grades!CQ54,KeySkills,2,FALSE)))</f>
        <v/>
      </c>
      <c r="CR54" s="9" t="str">
        <f>IF(Grades!CR54="","",(VLOOKUP(Grades!CR54,KeySkills,2,FALSE)))</f>
        <v/>
      </c>
      <c r="CS54" s="13" t="str">
        <f>IF(Grades!CS54="","",(VLOOKUP(Grades!CS54,BTECOCRNatCert,2,FALSE)))</f>
        <v/>
      </c>
      <c r="CT54" s="13" t="str">
        <f>IF(Grades!CT54="","",(VLOOKUP(Grades!CT54,BTECOCRNatCert,2,FALSE)))</f>
        <v/>
      </c>
      <c r="CU54" s="13" t="str">
        <f>IF(Grades!CU54="","",(VLOOKUP(Grades!CU54,BTECOCRNatCert,2,FALSE)))</f>
        <v/>
      </c>
      <c r="CV54" s="13" t="str">
        <f>IF(Grades!CV54="","",(VLOOKUP(Grades!CV54,BTECOCRNatCert,2,FALSE)))</f>
        <v/>
      </c>
      <c r="CW54" s="13" t="str">
        <f>IF(Grades!CW54="","",(VLOOKUP(Grades!CW54,BTECOCRNatCert,2,FALSE)))</f>
        <v/>
      </c>
      <c r="CX54" s="13" t="str">
        <f>IF(Grades!CX54="","",(VLOOKUP(Grades!CX54,BTECOCRNatCert,2,FALSE)))</f>
        <v/>
      </c>
      <c r="CY54" s="13" t="str">
        <f>IF(Grades!CY54="","",(VLOOKUP(Grades!CY54,BTECOCRNatCert,2,FALSE)))</f>
        <v/>
      </c>
      <c r="CZ54" s="15" t="str">
        <f>IF(Grades!CZ54="","",(VLOOKUP(Grades!CZ54,BTECNatDip,2,FALSE)))</f>
        <v/>
      </c>
      <c r="DA54" s="15" t="str">
        <f>IF(Grades!DA54="","",(VLOOKUP(Grades!DA54,BTECNatDip,2,FALSE)))</f>
        <v/>
      </c>
      <c r="DB54" s="15" t="str">
        <f>IF(Grades!DB54="","",(VLOOKUP(Grades!DB54,BTECNatDip,2,FALSE)))</f>
        <v/>
      </c>
      <c r="DC54" s="21" t="str">
        <f>IF(Grades!DC54="","",(VLOOKUP(Grades!DC54,OCRNatDip,2,FALSE)))</f>
        <v/>
      </c>
      <c r="DD54" s="21" t="str">
        <f>IF(Grades!DD54="","",(VLOOKUP(Grades!DD54,OCRNatDip,2,FALSE)))</f>
        <v/>
      </c>
      <c r="DE54" s="21" t="str">
        <f>IF(Grades!DE54="","",(VLOOKUP(Grades!DE54,OCRNatDip,2,FALSE)))</f>
        <v/>
      </c>
      <c r="DF54" s="37" t="str">
        <f>IF(Grades!DF54="","",(VLOOKUP(Grades!DF54,BTECExtDip,2,FALSE)))</f>
        <v/>
      </c>
      <c r="DG54" s="37" t="str">
        <f>IF(Grades!DG54="","",(VLOOKUP(Grades!DG54,BTECExtDip,2,FALSE)))</f>
        <v/>
      </c>
      <c r="DH54" s="37" t="str">
        <f>IF(Grades!DH54="","",(VLOOKUP(Grades!DH54,BTECExtDip,2,FALSE)))</f>
        <v/>
      </c>
      <c r="DI54" s="21" t="str">
        <f>IF(Grades!DI54="","",(VLOOKUP(Grades!DI54,OCRExtDip,2,FALSE)))</f>
        <v/>
      </c>
      <c r="DJ54" s="21" t="str">
        <f>IF(Grades!DJ54="","",(VLOOKUP(Grades!DJ54,OCRExtDip,2,FALSE)))</f>
        <v/>
      </c>
      <c r="DK54" s="21" t="str">
        <f>IF(Grades!DK54="","",(VLOOKUP(Grades!DK54,OCRExtDip,2,FALSE)))</f>
        <v/>
      </c>
      <c r="DL54" s="17" t="str">
        <f>IF(Grades!DL54="","",(VLOOKUP(Grades!DL54,PL,2,FALSE)))</f>
        <v/>
      </c>
      <c r="DM54" s="38" t="str">
        <f>IF(Grades!DM54="","",(VLOOKUP(Grades!DM54,FSM,2,FALSE)))</f>
        <v/>
      </c>
      <c r="DN54" s="38" t="str">
        <f>IF(Grades!DN54="","",(VLOOKUP(Grades!DN54,FSM,2,FALSE)))</f>
        <v/>
      </c>
      <c r="DO54" s="9" t="str">
        <f>IF(Grades!DO54="","",(VLOOKUP(Grades!DO54,AEA,2,FALSE)))</f>
        <v/>
      </c>
      <c r="DP54" s="9" t="str">
        <f>IF(Grades!DP54="","",(VLOOKUP(Grades!DP54,AEA,2,FALSE)))</f>
        <v/>
      </c>
      <c r="DQ54" s="9" t="str">
        <f>IF(Grades!DQ54="","",(VLOOKUP(Grades!DQ54,AEA,2,FALSE)))</f>
        <v/>
      </c>
      <c r="DR54" s="62" t="str">
        <f>IF(Grades!DR54="","",(VLOOKUP(Grades!DR54,AllDip?,2,FALSE)))</f>
        <v/>
      </c>
      <c r="DT54" s="1">
        <f t="shared" si="14"/>
        <v>0</v>
      </c>
      <c r="DU54" s="1">
        <f t="shared" si="23"/>
        <v>0</v>
      </c>
      <c r="DV54" s="1">
        <f t="shared" si="24"/>
        <v>0</v>
      </c>
      <c r="DW54" s="1">
        <f t="shared" si="25"/>
        <v>0</v>
      </c>
      <c r="DX54" s="1">
        <f t="shared" si="26"/>
        <v>0</v>
      </c>
      <c r="DY54" s="172">
        <f t="shared" si="4"/>
        <v>0</v>
      </c>
      <c r="DZ54" s="1">
        <f t="shared" si="27"/>
        <v>0</v>
      </c>
      <c r="EA54" s="1">
        <f t="shared" si="28"/>
        <v>0</v>
      </c>
      <c r="EB54" s="1">
        <f t="shared" si="29"/>
        <v>0</v>
      </c>
      <c r="EC54" s="1">
        <f t="shared" si="30"/>
        <v>0</v>
      </c>
      <c r="ED54" s="1">
        <f t="shared" si="31"/>
        <v>0</v>
      </c>
      <c r="EE54" s="1">
        <f t="shared" si="32"/>
        <v>0</v>
      </c>
      <c r="EF54" s="1">
        <f t="shared" si="33"/>
        <v>0</v>
      </c>
      <c r="EG54" s="1">
        <f t="shared" si="34"/>
        <v>0</v>
      </c>
      <c r="EH54" s="1">
        <f t="shared" si="15"/>
        <v>0</v>
      </c>
      <c r="EI54" s="1">
        <f t="shared" si="16"/>
        <v>0</v>
      </c>
      <c r="EJ54" s="1">
        <f t="shared" si="17"/>
        <v>0</v>
      </c>
      <c r="EK54" s="1">
        <f t="shared" si="22"/>
        <v>0</v>
      </c>
      <c r="EL54" s="1">
        <f t="shared" si="18"/>
        <v>0</v>
      </c>
      <c r="EM54" s="1" t="e">
        <f t="shared" si="19"/>
        <v>#DIV/0!</v>
      </c>
      <c r="EN54" s="1" t="e">
        <f t="shared" si="20"/>
        <v>#DIV/0!</v>
      </c>
      <c r="EO54" s="1" t="e">
        <f t="shared" si="21"/>
        <v>#DIV/0!</v>
      </c>
    </row>
    <row r="55" spans="1:145" ht="11.25" x14ac:dyDescent="0.2">
      <c r="A55" s="92"/>
      <c r="B55" s="92"/>
      <c r="C55" s="92"/>
      <c r="D55" s="92"/>
      <c r="E55" s="3" t="str">
        <f>IF(Grades!E55="","",(VLOOKUP(Grades!E55,ALevels,2,FALSE)))</f>
        <v/>
      </c>
      <c r="F55" s="3" t="str">
        <f>IF(Grades!F55="","",(VLOOKUP(Grades!F55,ALevels,2,FALSE)))</f>
        <v/>
      </c>
      <c r="G55" s="3" t="str">
        <f>IF(Grades!G55="","",(VLOOKUP(Grades!G55,ALevels,2,FALSE)))</f>
        <v/>
      </c>
      <c r="H55" s="3" t="str">
        <f>IF(Grades!H55="","",(VLOOKUP(Grades!H55,ALevels,2,FALSE)))</f>
        <v/>
      </c>
      <c r="I55" s="3" t="str">
        <f>IF(Grades!I55="","",(VLOOKUP(Grades!I55,ALevels,2,FALSE)))</f>
        <v/>
      </c>
      <c r="J55" s="3" t="str">
        <f>IF(Grades!J55="","",(VLOOKUP(Grades!J55,ALevels,2,FALSE)))</f>
        <v/>
      </c>
      <c r="K55" s="3" t="str">
        <f>IF(Grades!K55="","",(VLOOKUP(Grades!K55,ALevels,2,FALSE)))</f>
        <v/>
      </c>
      <c r="L55" s="3" t="str">
        <f>IF(Grades!L55="","",(VLOOKUP(Grades!L55,ALevels,2,FALSE)))</f>
        <v/>
      </c>
      <c r="M55" s="3" t="str">
        <f>IF(Grades!M55="","",(VLOOKUP(Grades!M55,ALevels,2,FALSE)))</f>
        <v/>
      </c>
      <c r="N55" s="3" t="str">
        <f>IF(Grades!N55="","",(VLOOKUP(Grades!N55,ALevels,2,FALSE)))</f>
        <v/>
      </c>
      <c r="O55" s="3" t="str">
        <f>IF(Grades!O55="","",(VLOOKUP(Grades!O55,ALevels,2,FALSE)))</f>
        <v/>
      </c>
      <c r="P55" s="3" t="str">
        <f>IF(Grades!P55="","",(VLOOKUP(Grades!P55,ALevels,2,FALSE)))</f>
        <v/>
      </c>
      <c r="Q55" s="3" t="str">
        <f>IF(Grades!Q55="","",(VLOOKUP(Grades!Q55,ALevels,2,FALSE)))</f>
        <v/>
      </c>
      <c r="R55" s="3" t="str">
        <f>IF(Grades!R55="","",(VLOOKUP(Grades!R55,ALevels,2,FALSE)))</f>
        <v/>
      </c>
      <c r="S55" s="3" t="str">
        <f>IF(Grades!S55="","",(VLOOKUP(Grades!S55,ALevels,2,FALSE)))</f>
        <v/>
      </c>
      <c r="T55" s="3" t="str">
        <f>IF(Grades!T55="","",(VLOOKUP(Grades!T55,ALevels,2,FALSE)))</f>
        <v/>
      </c>
      <c r="U55" s="3" t="str">
        <f>IF(Grades!U55="","",(VLOOKUP(Grades!U55,ALevels,2,FALSE)))</f>
        <v/>
      </c>
      <c r="V55" s="3" t="str">
        <f>IF(Grades!V55="","",(VLOOKUP(Grades!V55,ALevels,2,FALSE)))</f>
        <v/>
      </c>
      <c r="W55" s="3" t="str">
        <f>IF(Grades!W55="","",(VLOOKUP(Grades!W55,ALevels,2,FALSE)))</f>
        <v/>
      </c>
      <c r="X55" s="3" t="str">
        <f>IF(Grades!X55="","",(VLOOKUP(Grades!X55,ALevels,2,FALSE)))</f>
        <v/>
      </c>
      <c r="Y55" s="3" t="str">
        <f>IF(Grades!Y55="","",(VLOOKUP(Grades!Y55,ALevels,2,FALSE)))</f>
        <v/>
      </c>
      <c r="Z55" s="3" t="str">
        <f>IF(Grades!Z55="","",(VLOOKUP(Grades!Z55,ALevels,2,FALSE)))</f>
        <v/>
      </c>
      <c r="AA55" s="3" t="str">
        <f>IF(Grades!AA55="","",(VLOOKUP(Grades!AA55,ALevels,2,FALSE)))</f>
        <v/>
      </c>
      <c r="AB55" s="3" t="str">
        <f>IF(Grades!AB55="","",(VLOOKUP(Grades!AB55,ALevels,2,FALSE)))</f>
        <v/>
      </c>
      <c r="AC55" s="3" t="str">
        <f>IF(Grades!AC55="","",(VLOOKUP(Grades!AC55,ALevels,2,FALSE)))</f>
        <v/>
      </c>
      <c r="AD55" s="3" t="str">
        <f>IF(Grades!AD55="","",(VLOOKUP(Grades!AD55,ALevels,2,FALSE)))</f>
        <v/>
      </c>
      <c r="AE55" s="3" t="str">
        <f>IF(Grades!AE55="","",(VLOOKUP(Grades!AE55,ALevels,2,FALSE)))</f>
        <v/>
      </c>
      <c r="AF55" s="3" t="str">
        <f>IF(Grades!AF55="","",(VLOOKUP(Grades!AF55,ALevels,2,FALSE)))</f>
        <v/>
      </c>
      <c r="AG55" s="3" t="str">
        <f>IF(Grades!AG55="","",(VLOOKUP(Grades!AG55,ALevels,2,FALSE)))</f>
        <v/>
      </c>
      <c r="AH55" s="3" t="str">
        <f>IF(Grades!AH55="","",(VLOOKUP(Grades!AH55,ALevels,2,FALSE)))</f>
        <v/>
      </c>
      <c r="AI55" s="3" t="str">
        <f>IF(Grades!AI55="","",(VLOOKUP(Grades!AI55,ALevels,2,FALSE)))</f>
        <v/>
      </c>
      <c r="AJ55" s="3" t="str">
        <f>IF(Grades!AJ55="","",(VLOOKUP(Grades!AJ55,ALevels,2,FALSE)))</f>
        <v/>
      </c>
      <c r="AK55" s="3" t="str">
        <f>IF(Grades!AK55="","",(VLOOKUP(Grades!AK55,ALevels,2,FALSE)))</f>
        <v/>
      </c>
      <c r="AL55" s="3" t="str">
        <f>IF(Grades!AL55="","",(VLOOKUP(Grades!AL55,ALevels,2,FALSE)))</f>
        <v/>
      </c>
      <c r="AM55" s="3" t="str">
        <f>IF(Grades!AM55="","",(VLOOKUP(Grades!AM55,ALevels,2,FALSE)))</f>
        <v/>
      </c>
      <c r="AN55" s="3" t="str">
        <f>IF(Grades!AN55="","",(VLOOKUP(Grades!AN55,ALevels,2,FALSE)))</f>
        <v/>
      </c>
      <c r="AO55" s="3" t="str">
        <f>IF(Grades!AO55="","",(VLOOKUP(Grades!AO55,ALevels,2,FALSE)))</f>
        <v/>
      </c>
      <c r="AP55" s="3" t="str">
        <f>IF(Grades!AP55="","",(VLOOKUP(Grades!AP55,ALevels,2,FALSE)))</f>
        <v/>
      </c>
      <c r="AQ55" s="3" t="str">
        <f>IF(Grades!AQ55="","",(VLOOKUP(Grades!AQ55,ALevels,2,FALSE)))</f>
        <v/>
      </c>
      <c r="AR55" s="3" t="str">
        <f>IF(Grades!AR55="","",(VLOOKUP(Grades!AR55,ALevels,2,FALSE)))</f>
        <v/>
      </c>
      <c r="AS55" s="3" t="str">
        <f>IF(Grades!AS55="","",(VLOOKUP(Grades!AS55,ALevels,2,FALSE)))</f>
        <v/>
      </c>
      <c r="AT55" s="3" t="str">
        <f>IF(Grades!AT55="","",(VLOOKUP(Grades!AT55,ALevels,2,FALSE)))</f>
        <v/>
      </c>
      <c r="AU55" s="3" t="str">
        <f>IF(Grades!AU55="","",(VLOOKUP(Grades!AU55,ALevels,2,FALSE)))</f>
        <v/>
      </c>
      <c r="AV55" s="3" t="str">
        <f>IF(Grades!AV55="","",(VLOOKUP(Grades!AV55,ALevels,2,FALSE)))</f>
        <v/>
      </c>
      <c r="AW55" s="6" t="str">
        <f>IF(Grades!AW55="","",(VLOOKUP(Grades!AW55,ASLevels,2,FALSE)))</f>
        <v/>
      </c>
      <c r="AX55" s="6" t="str">
        <f>IF(Grades!AX55="","",(VLOOKUP(Grades!AX55,ASLevels,2,FALSE)))</f>
        <v/>
      </c>
      <c r="AY55" s="6" t="str">
        <f>IF(Grades!AY55="","",(VLOOKUP(Grades!AY55,ASLevels,2,FALSE)))</f>
        <v/>
      </c>
      <c r="AZ55" s="6" t="str">
        <f>IF(Grades!AZ55="","",(VLOOKUP(Grades!AZ55,ASLevels,2,FALSE)))</f>
        <v/>
      </c>
      <c r="BA55" s="6" t="str">
        <f>IF(Grades!BA55="","",(VLOOKUP(Grades!BA55,ASLevels,2,FALSE)))</f>
        <v/>
      </c>
      <c r="BB55" s="6" t="str">
        <f>IF(Grades!BB55="","",(VLOOKUP(Grades!BB55,ASLevels,2,FALSE)))</f>
        <v/>
      </c>
      <c r="BC55" s="6" t="str">
        <f>IF(Grades!BC55="","",(VLOOKUP(Grades!BC55,ASLevels,2,FALSE)))</f>
        <v/>
      </c>
      <c r="BD55" s="6" t="str">
        <f>IF(Grades!BD55="","",(VLOOKUP(Grades!BD55,ASLevels,2,FALSE)))</f>
        <v/>
      </c>
      <c r="BE55" s="6" t="str">
        <f>IF(Grades!BE55="","",(VLOOKUP(Grades!BE55,ASLevels,2,FALSE)))</f>
        <v/>
      </c>
      <c r="BF55" s="6" t="str">
        <f>IF(Grades!BF55="","",(VLOOKUP(Grades!BF55,ASLevels,2,FALSE)))</f>
        <v/>
      </c>
      <c r="BG55" s="6" t="str">
        <f>IF(Grades!BG55="","",(VLOOKUP(Grades!BG55,ASLevels,2,FALSE)))</f>
        <v/>
      </c>
      <c r="BH55" s="6" t="str">
        <f>IF(Grades!BH55="","",(VLOOKUP(Grades!BH55,ASLevels,2,FALSE)))</f>
        <v/>
      </c>
      <c r="BI55" s="6" t="str">
        <f>IF(Grades!BI55="","",(VLOOKUP(Grades!BI55,ASLevels,2,FALSE)))</f>
        <v/>
      </c>
      <c r="BJ55" s="6" t="str">
        <f>IF(Grades!BJ55="","",(VLOOKUP(Grades!BJ55,ASLevels,2,FALSE)))</f>
        <v/>
      </c>
      <c r="BK55" s="6" t="str">
        <f>IF(Grades!BK55="","",(VLOOKUP(Grades!BK55,ASLevels,2,FALSE)))</f>
        <v/>
      </c>
      <c r="BL55" s="6" t="str">
        <f>IF(Grades!BL55="","",(VLOOKUP(Grades!BL55,ASLevels,2,FALSE)))</f>
        <v/>
      </c>
      <c r="BM55" s="6" t="str">
        <f>IF(Grades!BM55="","",(VLOOKUP(Grades!BM55,ASLevels,2,FALSE)))</f>
        <v/>
      </c>
      <c r="BN55" s="6" t="str">
        <f>IF(Grades!BN55="","",(VLOOKUP(Grades!BN55,ASLevels,2,FALSE)))</f>
        <v/>
      </c>
      <c r="BO55" s="6" t="str">
        <f>IF(Grades!BO55="","",(VLOOKUP(Grades!BO55,ASLevels,2,FALSE)))</f>
        <v/>
      </c>
      <c r="BP55" s="6" t="str">
        <f>IF(Grades!BP55="","",(VLOOKUP(Grades!BP55,ASLevels,2,FALSE)))</f>
        <v/>
      </c>
      <c r="BQ55" s="6" t="str">
        <f>IF(Grades!BQ55="","",(VLOOKUP(Grades!BQ55,ASLevels,2,FALSE)))</f>
        <v/>
      </c>
      <c r="BR55" s="6" t="str">
        <f>IF(Grades!BR55="","",(VLOOKUP(Grades!BR55,ASLevels,2,FALSE)))</f>
        <v/>
      </c>
      <c r="BS55" s="6" t="str">
        <f>IF(Grades!BS55="","",(VLOOKUP(Grades!BS55,ASLevels,2,FALSE)))</f>
        <v/>
      </c>
      <c r="BT55" s="6" t="str">
        <f>IF(Grades!BT55="","",(VLOOKUP(Grades!BT55,ASLevels,2,FALSE)))</f>
        <v/>
      </c>
      <c r="BU55" s="6" t="str">
        <f>IF(Grades!BU55="","",(VLOOKUP(Grades!BU55,ASLevels,2,FALSE)))</f>
        <v/>
      </c>
      <c r="BV55" s="6" t="str">
        <f>IF(Grades!BV55="","",(VLOOKUP(Grades!BV55,ASLevels,2,FALSE)))</f>
        <v/>
      </c>
      <c r="BW55" s="6" t="str">
        <f>IF(Grades!BW55="","",(VLOOKUP(Grades!BW55,ASLevels,2,FALSE)))</f>
        <v/>
      </c>
      <c r="BX55" s="6" t="str">
        <f>IF(Grades!BX55="","",(VLOOKUP(Grades!BX55,ASLevels,2,FALSE)))</f>
        <v/>
      </c>
      <c r="BY55" s="6" t="str">
        <f>IF(Grades!BY55="","",(VLOOKUP(Grades!BY55,ASLevels,2,FALSE)))</f>
        <v/>
      </c>
      <c r="BZ55" s="6" t="str">
        <f>IF(Grades!BZ55="","",(VLOOKUP(Grades!BZ55,ASLevels,2,FALSE)))</f>
        <v/>
      </c>
      <c r="CA55" s="6" t="str">
        <f>IF(Grades!CA55="","",(VLOOKUP(Grades!CA55,ASLevels,2,FALSE)))</f>
        <v/>
      </c>
      <c r="CB55" s="6" t="str">
        <f>IF(Grades!CB55="","",(VLOOKUP(Grades!CB55,ASLevels,2,FALSE)))</f>
        <v/>
      </c>
      <c r="CC55" s="6" t="str">
        <f>IF(Grades!CC55="","",(VLOOKUP(Grades!CC55,ASLevels,2,FALSE)))</f>
        <v/>
      </c>
      <c r="CD55" s="6" t="str">
        <f>IF(Grades!CD55="","",(VLOOKUP(Grades!CD55,ASLevels,2,FALSE)))</f>
        <v/>
      </c>
      <c r="CE55" s="6" t="str">
        <f>IF(Grades!CE55="","",(VLOOKUP(Grades!CE55,ASLevels,2,FALSE)))</f>
        <v/>
      </c>
      <c r="CF55" s="6" t="str">
        <f>IF(Grades!CF55="","",(VLOOKUP(Grades!CF55,ASLevels,2,FALSE)))</f>
        <v/>
      </c>
      <c r="CG55" s="6" t="str">
        <f>IF(Grades!CG55="","",(VLOOKUP(Grades!CG55,ASLevels,2,FALSE)))</f>
        <v/>
      </c>
      <c r="CH55" s="6" t="str">
        <f>IF(Grades!CH55="","",(VLOOKUP(Grades!CH55,ASLevels,2,FALSE)))</f>
        <v/>
      </c>
      <c r="CI55" s="6" t="str">
        <f>IF(Grades!CI55="","",(VLOOKUP(Grades!CI55,ASLevels,2,FALSE)))</f>
        <v/>
      </c>
      <c r="CJ55" s="6" t="str">
        <f>IF(Grades!CJ55="","",(VLOOKUP(Grades!CJ55,ASLevels,2,FALSE)))</f>
        <v/>
      </c>
      <c r="CK55" s="6" t="str">
        <f>IF(Grades!CK55="","",(VLOOKUP(Grades!CK55,ASLevels,2,FALSE)))</f>
        <v/>
      </c>
      <c r="CL55" s="6" t="str">
        <f>IF(Grades!CL55="","",(VLOOKUP(Grades!CL55,ASLevels,2,FALSE)))</f>
        <v/>
      </c>
      <c r="CM55" s="6" t="str">
        <f>IF(Grades!CM55="","",(VLOOKUP(Grades!CM55,ASLevels,2,FALSE)))</f>
        <v/>
      </c>
      <c r="CN55" s="6" t="str">
        <f>IF(Grades!CN55="","",(VLOOKUP(Grades!CN55,ASLevels,2,FALSE)))</f>
        <v/>
      </c>
      <c r="CO55" s="39" t="str">
        <f>IF(Grades!CO55="","",(VLOOKUP(Grades!CO55,EP,2,FALSE)))</f>
        <v/>
      </c>
      <c r="CP55" s="9" t="str">
        <f>IF(Grades!CP55="","",(VLOOKUP(Grades!CP55,KeySkills,2,FALSE)))</f>
        <v/>
      </c>
      <c r="CQ55" s="9" t="str">
        <f>IF(Grades!CQ55="","",(VLOOKUP(Grades!CQ55,KeySkills,2,FALSE)))</f>
        <v/>
      </c>
      <c r="CR55" s="9" t="str">
        <f>IF(Grades!CR55="","",(VLOOKUP(Grades!CR55,KeySkills,2,FALSE)))</f>
        <v/>
      </c>
      <c r="CS55" s="13" t="str">
        <f>IF(Grades!CS55="","",(VLOOKUP(Grades!CS55,BTECOCRNatCert,2,FALSE)))</f>
        <v/>
      </c>
      <c r="CT55" s="13" t="str">
        <f>IF(Grades!CT55="","",(VLOOKUP(Grades!CT55,BTECOCRNatCert,2,FALSE)))</f>
        <v/>
      </c>
      <c r="CU55" s="13" t="str">
        <f>IF(Grades!CU55="","",(VLOOKUP(Grades!CU55,BTECOCRNatCert,2,FALSE)))</f>
        <v/>
      </c>
      <c r="CV55" s="13" t="str">
        <f>IF(Grades!CV55="","",(VLOOKUP(Grades!CV55,BTECOCRNatCert,2,FALSE)))</f>
        <v/>
      </c>
      <c r="CW55" s="13" t="str">
        <f>IF(Grades!CW55="","",(VLOOKUP(Grades!CW55,BTECOCRNatCert,2,FALSE)))</f>
        <v/>
      </c>
      <c r="CX55" s="13" t="str">
        <f>IF(Grades!CX55="","",(VLOOKUP(Grades!CX55,BTECOCRNatCert,2,FALSE)))</f>
        <v/>
      </c>
      <c r="CY55" s="13" t="str">
        <f>IF(Grades!CY55="","",(VLOOKUP(Grades!CY55,BTECOCRNatCert,2,FALSE)))</f>
        <v/>
      </c>
      <c r="CZ55" s="15" t="str">
        <f>IF(Grades!CZ55="","",(VLOOKUP(Grades!CZ55,BTECNatDip,2,FALSE)))</f>
        <v/>
      </c>
      <c r="DA55" s="15" t="str">
        <f>IF(Grades!DA55="","",(VLOOKUP(Grades!DA55,BTECNatDip,2,FALSE)))</f>
        <v/>
      </c>
      <c r="DB55" s="15" t="str">
        <f>IF(Grades!DB55="","",(VLOOKUP(Grades!DB55,BTECNatDip,2,FALSE)))</f>
        <v/>
      </c>
      <c r="DC55" s="21" t="str">
        <f>IF(Grades!DC55="","",(VLOOKUP(Grades!DC55,OCRNatDip,2,FALSE)))</f>
        <v/>
      </c>
      <c r="DD55" s="21" t="str">
        <f>IF(Grades!DD55="","",(VLOOKUP(Grades!DD55,OCRNatDip,2,FALSE)))</f>
        <v/>
      </c>
      <c r="DE55" s="21" t="str">
        <f>IF(Grades!DE55="","",(VLOOKUP(Grades!DE55,OCRNatDip,2,FALSE)))</f>
        <v/>
      </c>
      <c r="DF55" s="37" t="str">
        <f>IF(Grades!DF55="","",(VLOOKUP(Grades!DF55,BTECExtDip,2,FALSE)))</f>
        <v/>
      </c>
      <c r="DG55" s="37" t="str">
        <f>IF(Grades!DG55="","",(VLOOKUP(Grades!DG55,BTECExtDip,2,FALSE)))</f>
        <v/>
      </c>
      <c r="DH55" s="37" t="str">
        <f>IF(Grades!DH55="","",(VLOOKUP(Grades!DH55,BTECExtDip,2,FALSE)))</f>
        <v/>
      </c>
      <c r="DI55" s="21" t="str">
        <f>IF(Grades!DI55="","",(VLOOKUP(Grades!DI55,OCRExtDip,2,FALSE)))</f>
        <v/>
      </c>
      <c r="DJ55" s="21" t="str">
        <f>IF(Grades!DJ55="","",(VLOOKUP(Grades!DJ55,OCRExtDip,2,FALSE)))</f>
        <v/>
      </c>
      <c r="DK55" s="21" t="str">
        <f>IF(Grades!DK55="","",(VLOOKUP(Grades!DK55,OCRExtDip,2,FALSE)))</f>
        <v/>
      </c>
      <c r="DL55" s="17" t="str">
        <f>IF(Grades!DL55="","",(VLOOKUP(Grades!DL55,PL,2,FALSE)))</f>
        <v/>
      </c>
      <c r="DM55" s="38" t="str">
        <f>IF(Grades!DM55="","",(VLOOKUP(Grades!DM55,FSM,2,FALSE)))</f>
        <v/>
      </c>
      <c r="DN55" s="38" t="str">
        <f>IF(Grades!DN55="","",(VLOOKUP(Grades!DN55,FSM,2,FALSE)))</f>
        <v/>
      </c>
      <c r="DO55" s="9" t="str">
        <f>IF(Grades!DO55="","",(VLOOKUP(Grades!DO55,AEA,2,FALSE)))</f>
        <v/>
      </c>
      <c r="DP55" s="9" t="str">
        <f>IF(Grades!DP55="","",(VLOOKUP(Grades!DP55,AEA,2,FALSE)))</f>
        <v/>
      </c>
      <c r="DQ55" s="9" t="str">
        <f>IF(Grades!DQ55="","",(VLOOKUP(Grades!DQ55,AEA,2,FALSE)))</f>
        <v/>
      </c>
      <c r="DR55" s="62" t="str">
        <f>IF(Grades!DR55="","",(VLOOKUP(Grades!DR55,AllDip?,2,FALSE)))</f>
        <v/>
      </c>
      <c r="DT55" s="1">
        <f t="shared" si="14"/>
        <v>0</v>
      </c>
      <c r="DU55" s="1">
        <f t="shared" si="23"/>
        <v>0</v>
      </c>
      <c r="DV55" s="1">
        <f t="shared" si="24"/>
        <v>0</v>
      </c>
      <c r="DW55" s="1">
        <f t="shared" si="25"/>
        <v>0</v>
      </c>
      <c r="DX55" s="1">
        <f t="shared" si="26"/>
        <v>0</v>
      </c>
      <c r="DY55" s="172">
        <f t="shared" si="4"/>
        <v>0</v>
      </c>
      <c r="DZ55" s="1">
        <f t="shared" si="27"/>
        <v>0</v>
      </c>
      <c r="EA55" s="1">
        <f t="shared" si="28"/>
        <v>0</v>
      </c>
      <c r="EB55" s="1">
        <f t="shared" si="29"/>
        <v>0</v>
      </c>
      <c r="EC55" s="1">
        <f t="shared" si="30"/>
        <v>0</v>
      </c>
      <c r="ED55" s="1">
        <f t="shared" si="31"/>
        <v>0</v>
      </c>
      <c r="EE55" s="1">
        <f t="shared" si="32"/>
        <v>0</v>
      </c>
      <c r="EF55" s="1">
        <f t="shared" si="33"/>
        <v>0</v>
      </c>
      <c r="EG55" s="1">
        <f t="shared" si="34"/>
        <v>0</v>
      </c>
      <c r="EH55" s="1">
        <f t="shared" si="15"/>
        <v>0</v>
      </c>
      <c r="EI55" s="1">
        <f t="shared" si="16"/>
        <v>0</v>
      </c>
      <c r="EJ55" s="1">
        <f t="shared" si="17"/>
        <v>0</v>
      </c>
      <c r="EK55" s="1">
        <f t="shared" si="22"/>
        <v>0</v>
      </c>
      <c r="EL55" s="1">
        <f t="shared" si="18"/>
        <v>0</v>
      </c>
      <c r="EM55" s="1" t="e">
        <f t="shared" si="19"/>
        <v>#DIV/0!</v>
      </c>
      <c r="EN55" s="1" t="e">
        <f t="shared" si="20"/>
        <v>#DIV/0!</v>
      </c>
      <c r="EO55" s="1" t="e">
        <f t="shared" si="21"/>
        <v>#DIV/0!</v>
      </c>
    </row>
    <row r="56" spans="1:145" ht="11.25" x14ac:dyDescent="0.2">
      <c r="A56" s="92"/>
      <c r="B56" s="92"/>
      <c r="C56" s="92"/>
      <c r="D56" s="92"/>
      <c r="E56" s="3" t="str">
        <f>IF(Grades!E56="","",(VLOOKUP(Grades!E56,ALevels,2,FALSE)))</f>
        <v/>
      </c>
      <c r="F56" s="3" t="str">
        <f>IF(Grades!F56="","",(VLOOKUP(Grades!F56,ALevels,2,FALSE)))</f>
        <v/>
      </c>
      <c r="G56" s="3" t="str">
        <f>IF(Grades!G56="","",(VLOOKUP(Grades!G56,ALevels,2,FALSE)))</f>
        <v/>
      </c>
      <c r="H56" s="3" t="str">
        <f>IF(Grades!H56="","",(VLOOKUP(Grades!H56,ALevels,2,FALSE)))</f>
        <v/>
      </c>
      <c r="I56" s="3" t="str">
        <f>IF(Grades!I56="","",(VLOOKUP(Grades!I56,ALevels,2,FALSE)))</f>
        <v/>
      </c>
      <c r="J56" s="3" t="str">
        <f>IF(Grades!J56="","",(VLOOKUP(Grades!J56,ALevels,2,FALSE)))</f>
        <v/>
      </c>
      <c r="K56" s="3" t="str">
        <f>IF(Grades!K56="","",(VLOOKUP(Grades!K56,ALevels,2,FALSE)))</f>
        <v/>
      </c>
      <c r="L56" s="3" t="str">
        <f>IF(Grades!L56="","",(VLOOKUP(Grades!L56,ALevels,2,FALSE)))</f>
        <v/>
      </c>
      <c r="M56" s="3" t="str">
        <f>IF(Grades!M56="","",(VLOOKUP(Grades!M56,ALevels,2,FALSE)))</f>
        <v/>
      </c>
      <c r="N56" s="3" t="str">
        <f>IF(Grades!N56="","",(VLOOKUP(Grades!N56,ALevels,2,FALSE)))</f>
        <v/>
      </c>
      <c r="O56" s="3" t="str">
        <f>IF(Grades!O56="","",(VLOOKUP(Grades!O56,ALevels,2,FALSE)))</f>
        <v/>
      </c>
      <c r="P56" s="3" t="str">
        <f>IF(Grades!P56="","",(VLOOKUP(Grades!P56,ALevels,2,FALSE)))</f>
        <v/>
      </c>
      <c r="Q56" s="3" t="str">
        <f>IF(Grades!Q56="","",(VLOOKUP(Grades!Q56,ALevels,2,FALSE)))</f>
        <v/>
      </c>
      <c r="R56" s="3" t="str">
        <f>IF(Grades!R56="","",(VLOOKUP(Grades!R56,ALevels,2,FALSE)))</f>
        <v/>
      </c>
      <c r="S56" s="3" t="str">
        <f>IF(Grades!S56="","",(VLOOKUP(Grades!S56,ALevels,2,FALSE)))</f>
        <v/>
      </c>
      <c r="T56" s="3" t="str">
        <f>IF(Grades!T56="","",(VLOOKUP(Grades!T56,ALevels,2,FALSE)))</f>
        <v/>
      </c>
      <c r="U56" s="3" t="str">
        <f>IF(Grades!U56="","",(VLOOKUP(Grades!U56,ALevels,2,FALSE)))</f>
        <v/>
      </c>
      <c r="V56" s="3" t="str">
        <f>IF(Grades!V56="","",(VLOOKUP(Grades!V56,ALevels,2,FALSE)))</f>
        <v/>
      </c>
      <c r="W56" s="3" t="str">
        <f>IF(Grades!W56="","",(VLOOKUP(Grades!W56,ALevels,2,FALSE)))</f>
        <v/>
      </c>
      <c r="X56" s="3" t="str">
        <f>IF(Grades!X56="","",(VLOOKUP(Grades!X56,ALevels,2,FALSE)))</f>
        <v/>
      </c>
      <c r="Y56" s="3" t="str">
        <f>IF(Grades!Y56="","",(VLOOKUP(Grades!Y56,ALevels,2,FALSE)))</f>
        <v/>
      </c>
      <c r="Z56" s="3" t="str">
        <f>IF(Grades!Z56="","",(VLOOKUP(Grades!Z56,ALevels,2,FALSE)))</f>
        <v/>
      </c>
      <c r="AA56" s="3" t="str">
        <f>IF(Grades!AA56="","",(VLOOKUP(Grades!AA56,ALevels,2,FALSE)))</f>
        <v/>
      </c>
      <c r="AB56" s="3" t="str">
        <f>IF(Grades!AB56="","",(VLOOKUP(Grades!AB56,ALevels,2,FALSE)))</f>
        <v/>
      </c>
      <c r="AC56" s="3" t="str">
        <f>IF(Grades!AC56="","",(VLOOKUP(Grades!AC56,ALevels,2,FALSE)))</f>
        <v/>
      </c>
      <c r="AD56" s="3" t="str">
        <f>IF(Grades!AD56="","",(VLOOKUP(Grades!AD56,ALevels,2,FALSE)))</f>
        <v/>
      </c>
      <c r="AE56" s="3" t="str">
        <f>IF(Grades!AE56="","",(VLOOKUP(Grades!AE56,ALevels,2,FALSE)))</f>
        <v/>
      </c>
      <c r="AF56" s="3" t="str">
        <f>IF(Grades!AF56="","",(VLOOKUP(Grades!AF56,ALevels,2,FALSE)))</f>
        <v/>
      </c>
      <c r="AG56" s="3" t="str">
        <f>IF(Grades!AG56="","",(VLOOKUP(Grades!AG56,ALevels,2,FALSE)))</f>
        <v/>
      </c>
      <c r="AH56" s="3" t="str">
        <f>IF(Grades!AH56="","",(VLOOKUP(Grades!AH56,ALevels,2,FALSE)))</f>
        <v/>
      </c>
      <c r="AI56" s="3" t="str">
        <f>IF(Grades!AI56="","",(VLOOKUP(Grades!AI56,ALevels,2,FALSE)))</f>
        <v/>
      </c>
      <c r="AJ56" s="3" t="str">
        <f>IF(Grades!AJ56="","",(VLOOKUP(Grades!AJ56,ALevels,2,FALSE)))</f>
        <v/>
      </c>
      <c r="AK56" s="3" t="str">
        <f>IF(Grades!AK56="","",(VLOOKUP(Grades!AK56,ALevels,2,FALSE)))</f>
        <v/>
      </c>
      <c r="AL56" s="3" t="str">
        <f>IF(Grades!AL56="","",(VLOOKUP(Grades!AL56,ALevels,2,FALSE)))</f>
        <v/>
      </c>
      <c r="AM56" s="3" t="str">
        <f>IF(Grades!AM56="","",(VLOOKUP(Grades!AM56,ALevels,2,FALSE)))</f>
        <v/>
      </c>
      <c r="AN56" s="3" t="str">
        <f>IF(Grades!AN56="","",(VLOOKUP(Grades!AN56,ALevels,2,FALSE)))</f>
        <v/>
      </c>
      <c r="AO56" s="3" t="str">
        <f>IF(Grades!AO56="","",(VLOOKUP(Grades!AO56,ALevels,2,FALSE)))</f>
        <v/>
      </c>
      <c r="AP56" s="3" t="str">
        <f>IF(Grades!AP56="","",(VLOOKUP(Grades!AP56,ALevels,2,FALSE)))</f>
        <v/>
      </c>
      <c r="AQ56" s="3" t="str">
        <f>IF(Grades!AQ56="","",(VLOOKUP(Grades!AQ56,ALevels,2,FALSE)))</f>
        <v/>
      </c>
      <c r="AR56" s="3" t="str">
        <f>IF(Grades!AR56="","",(VLOOKUP(Grades!AR56,ALevels,2,FALSE)))</f>
        <v/>
      </c>
      <c r="AS56" s="3" t="str">
        <f>IF(Grades!AS56="","",(VLOOKUP(Grades!AS56,ALevels,2,FALSE)))</f>
        <v/>
      </c>
      <c r="AT56" s="3" t="str">
        <f>IF(Grades!AT56="","",(VLOOKUP(Grades!AT56,ALevels,2,FALSE)))</f>
        <v/>
      </c>
      <c r="AU56" s="3" t="str">
        <f>IF(Grades!AU56="","",(VLOOKUP(Grades!AU56,ALevels,2,FALSE)))</f>
        <v/>
      </c>
      <c r="AV56" s="3" t="str">
        <f>IF(Grades!AV56="","",(VLOOKUP(Grades!AV56,ALevels,2,FALSE)))</f>
        <v/>
      </c>
      <c r="AW56" s="6" t="str">
        <f>IF(Grades!AW56="","",(VLOOKUP(Grades!AW56,ASLevels,2,FALSE)))</f>
        <v/>
      </c>
      <c r="AX56" s="6" t="str">
        <f>IF(Grades!AX56="","",(VLOOKUP(Grades!AX56,ASLevels,2,FALSE)))</f>
        <v/>
      </c>
      <c r="AY56" s="6" t="str">
        <f>IF(Grades!AY56="","",(VLOOKUP(Grades!AY56,ASLevels,2,FALSE)))</f>
        <v/>
      </c>
      <c r="AZ56" s="6" t="str">
        <f>IF(Grades!AZ56="","",(VLOOKUP(Grades!AZ56,ASLevels,2,FALSE)))</f>
        <v/>
      </c>
      <c r="BA56" s="6" t="str">
        <f>IF(Grades!BA56="","",(VLOOKUP(Grades!BA56,ASLevels,2,FALSE)))</f>
        <v/>
      </c>
      <c r="BB56" s="6" t="str">
        <f>IF(Grades!BB56="","",(VLOOKUP(Grades!BB56,ASLevels,2,FALSE)))</f>
        <v/>
      </c>
      <c r="BC56" s="6" t="str">
        <f>IF(Grades!BC56="","",(VLOOKUP(Grades!BC56,ASLevels,2,FALSE)))</f>
        <v/>
      </c>
      <c r="BD56" s="6" t="str">
        <f>IF(Grades!BD56="","",(VLOOKUP(Grades!BD56,ASLevels,2,FALSE)))</f>
        <v/>
      </c>
      <c r="BE56" s="6" t="str">
        <f>IF(Grades!BE56="","",(VLOOKUP(Grades!BE56,ASLevels,2,FALSE)))</f>
        <v/>
      </c>
      <c r="BF56" s="6" t="str">
        <f>IF(Grades!BF56="","",(VLOOKUP(Grades!BF56,ASLevels,2,FALSE)))</f>
        <v/>
      </c>
      <c r="BG56" s="6" t="str">
        <f>IF(Grades!BG56="","",(VLOOKUP(Grades!BG56,ASLevels,2,FALSE)))</f>
        <v/>
      </c>
      <c r="BH56" s="6" t="str">
        <f>IF(Grades!BH56="","",(VLOOKUP(Grades!BH56,ASLevels,2,FALSE)))</f>
        <v/>
      </c>
      <c r="BI56" s="6" t="str">
        <f>IF(Grades!BI56="","",(VLOOKUP(Grades!BI56,ASLevels,2,FALSE)))</f>
        <v/>
      </c>
      <c r="BJ56" s="6" t="str">
        <f>IF(Grades!BJ56="","",(VLOOKUP(Grades!BJ56,ASLevels,2,FALSE)))</f>
        <v/>
      </c>
      <c r="BK56" s="6" t="str">
        <f>IF(Grades!BK56="","",(VLOOKUP(Grades!BK56,ASLevels,2,FALSE)))</f>
        <v/>
      </c>
      <c r="BL56" s="6" t="str">
        <f>IF(Grades!BL56="","",(VLOOKUP(Grades!BL56,ASLevels,2,FALSE)))</f>
        <v/>
      </c>
      <c r="BM56" s="6" t="str">
        <f>IF(Grades!BM56="","",(VLOOKUP(Grades!BM56,ASLevels,2,FALSE)))</f>
        <v/>
      </c>
      <c r="BN56" s="6" t="str">
        <f>IF(Grades!BN56="","",(VLOOKUP(Grades!BN56,ASLevels,2,FALSE)))</f>
        <v/>
      </c>
      <c r="BO56" s="6" t="str">
        <f>IF(Grades!BO56="","",(VLOOKUP(Grades!BO56,ASLevels,2,FALSE)))</f>
        <v/>
      </c>
      <c r="BP56" s="6" t="str">
        <f>IF(Grades!BP56="","",(VLOOKUP(Grades!BP56,ASLevels,2,FALSE)))</f>
        <v/>
      </c>
      <c r="BQ56" s="6" t="str">
        <f>IF(Grades!BQ56="","",(VLOOKUP(Grades!BQ56,ASLevels,2,FALSE)))</f>
        <v/>
      </c>
      <c r="BR56" s="6" t="str">
        <f>IF(Grades!BR56="","",(VLOOKUP(Grades!BR56,ASLevels,2,FALSE)))</f>
        <v/>
      </c>
      <c r="BS56" s="6" t="str">
        <f>IF(Grades!BS56="","",(VLOOKUP(Grades!BS56,ASLevels,2,FALSE)))</f>
        <v/>
      </c>
      <c r="BT56" s="6" t="str">
        <f>IF(Grades!BT56="","",(VLOOKUP(Grades!BT56,ASLevels,2,FALSE)))</f>
        <v/>
      </c>
      <c r="BU56" s="6" t="str">
        <f>IF(Grades!BU56="","",(VLOOKUP(Grades!BU56,ASLevels,2,FALSE)))</f>
        <v/>
      </c>
      <c r="BV56" s="6" t="str">
        <f>IF(Grades!BV56="","",(VLOOKUP(Grades!BV56,ASLevels,2,FALSE)))</f>
        <v/>
      </c>
      <c r="BW56" s="6" t="str">
        <f>IF(Grades!BW56="","",(VLOOKUP(Grades!BW56,ASLevels,2,FALSE)))</f>
        <v/>
      </c>
      <c r="BX56" s="6" t="str">
        <f>IF(Grades!BX56="","",(VLOOKUP(Grades!BX56,ASLevels,2,FALSE)))</f>
        <v/>
      </c>
      <c r="BY56" s="6" t="str">
        <f>IF(Grades!BY56="","",(VLOOKUP(Grades!BY56,ASLevels,2,FALSE)))</f>
        <v/>
      </c>
      <c r="BZ56" s="6" t="str">
        <f>IF(Grades!BZ56="","",(VLOOKUP(Grades!BZ56,ASLevels,2,FALSE)))</f>
        <v/>
      </c>
      <c r="CA56" s="6" t="str">
        <f>IF(Grades!CA56="","",(VLOOKUP(Grades!CA56,ASLevels,2,FALSE)))</f>
        <v/>
      </c>
      <c r="CB56" s="6" t="str">
        <f>IF(Grades!CB56="","",(VLOOKUP(Grades!CB56,ASLevels,2,FALSE)))</f>
        <v/>
      </c>
      <c r="CC56" s="6" t="str">
        <f>IF(Grades!CC56="","",(VLOOKUP(Grades!CC56,ASLevels,2,FALSE)))</f>
        <v/>
      </c>
      <c r="CD56" s="6" t="str">
        <f>IF(Grades!CD56="","",(VLOOKUP(Grades!CD56,ASLevels,2,FALSE)))</f>
        <v/>
      </c>
      <c r="CE56" s="6" t="str">
        <f>IF(Grades!CE56="","",(VLOOKUP(Grades!CE56,ASLevels,2,FALSE)))</f>
        <v/>
      </c>
      <c r="CF56" s="6" t="str">
        <f>IF(Grades!CF56="","",(VLOOKUP(Grades!CF56,ASLevels,2,FALSE)))</f>
        <v/>
      </c>
      <c r="CG56" s="6" t="str">
        <f>IF(Grades!CG56="","",(VLOOKUP(Grades!CG56,ASLevels,2,FALSE)))</f>
        <v/>
      </c>
      <c r="CH56" s="6" t="str">
        <f>IF(Grades!CH56="","",(VLOOKUP(Grades!CH56,ASLevels,2,FALSE)))</f>
        <v/>
      </c>
      <c r="CI56" s="6" t="str">
        <f>IF(Grades!CI56="","",(VLOOKUP(Grades!CI56,ASLevels,2,FALSE)))</f>
        <v/>
      </c>
      <c r="CJ56" s="6" t="str">
        <f>IF(Grades!CJ56="","",(VLOOKUP(Grades!CJ56,ASLevels,2,FALSE)))</f>
        <v/>
      </c>
      <c r="CK56" s="6" t="str">
        <f>IF(Grades!CK56="","",(VLOOKUP(Grades!CK56,ASLevels,2,FALSE)))</f>
        <v/>
      </c>
      <c r="CL56" s="6" t="str">
        <f>IF(Grades!CL56="","",(VLOOKUP(Grades!CL56,ASLevels,2,FALSE)))</f>
        <v/>
      </c>
      <c r="CM56" s="6" t="str">
        <f>IF(Grades!CM56="","",(VLOOKUP(Grades!CM56,ASLevels,2,FALSE)))</f>
        <v/>
      </c>
      <c r="CN56" s="6" t="str">
        <f>IF(Grades!CN56="","",(VLOOKUP(Grades!CN56,ASLevels,2,FALSE)))</f>
        <v/>
      </c>
      <c r="CO56" s="39" t="str">
        <f>IF(Grades!CO56="","",(VLOOKUP(Grades!CO56,EP,2,FALSE)))</f>
        <v/>
      </c>
      <c r="CP56" s="9" t="str">
        <f>IF(Grades!CP56="","",(VLOOKUP(Grades!CP56,KeySkills,2,FALSE)))</f>
        <v/>
      </c>
      <c r="CQ56" s="9" t="str">
        <f>IF(Grades!CQ56="","",(VLOOKUP(Grades!CQ56,KeySkills,2,FALSE)))</f>
        <v/>
      </c>
      <c r="CR56" s="9" t="str">
        <f>IF(Grades!CR56="","",(VLOOKUP(Grades!CR56,KeySkills,2,FALSE)))</f>
        <v/>
      </c>
      <c r="CS56" s="13" t="str">
        <f>IF(Grades!CS56="","",(VLOOKUP(Grades!CS56,BTECOCRNatCert,2,FALSE)))</f>
        <v/>
      </c>
      <c r="CT56" s="13" t="str">
        <f>IF(Grades!CT56="","",(VLOOKUP(Grades!CT56,BTECOCRNatCert,2,FALSE)))</f>
        <v/>
      </c>
      <c r="CU56" s="13" t="str">
        <f>IF(Grades!CU56="","",(VLOOKUP(Grades!CU56,BTECOCRNatCert,2,FALSE)))</f>
        <v/>
      </c>
      <c r="CV56" s="13" t="str">
        <f>IF(Grades!CV56="","",(VLOOKUP(Grades!CV56,BTECOCRNatCert,2,FALSE)))</f>
        <v/>
      </c>
      <c r="CW56" s="13" t="str">
        <f>IF(Grades!CW56="","",(VLOOKUP(Grades!CW56,BTECOCRNatCert,2,FALSE)))</f>
        <v/>
      </c>
      <c r="CX56" s="13" t="str">
        <f>IF(Grades!CX56="","",(VLOOKUP(Grades!CX56,BTECOCRNatCert,2,FALSE)))</f>
        <v/>
      </c>
      <c r="CY56" s="13" t="str">
        <f>IF(Grades!CY56="","",(VLOOKUP(Grades!CY56,BTECOCRNatCert,2,FALSE)))</f>
        <v/>
      </c>
      <c r="CZ56" s="15" t="str">
        <f>IF(Grades!CZ56="","",(VLOOKUP(Grades!CZ56,BTECNatDip,2,FALSE)))</f>
        <v/>
      </c>
      <c r="DA56" s="15" t="str">
        <f>IF(Grades!DA56="","",(VLOOKUP(Grades!DA56,BTECNatDip,2,FALSE)))</f>
        <v/>
      </c>
      <c r="DB56" s="15" t="str">
        <f>IF(Grades!DB56="","",(VLOOKUP(Grades!DB56,BTECNatDip,2,FALSE)))</f>
        <v/>
      </c>
      <c r="DC56" s="21" t="str">
        <f>IF(Grades!DC56="","",(VLOOKUP(Grades!DC56,OCRNatDip,2,FALSE)))</f>
        <v/>
      </c>
      <c r="DD56" s="21" t="str">
        <f>IF(Grades!DD56="","",(VLOOKUP(Grades!DD56,OCRNatDip,2,FALSE)))</f>
        <v/>
      </c>
      <c r="DE56" s="21" t="str">
        <f>IF(Grades!DE56="","",(VLOOKUP(Grades!DE56,OCRNatDip,2,FALSE)))</f>
        <v/>
      </c>
      <c r="DF56" s="37" t="str">
        <f>IF(Grades!DF56="","",(VLOOKUP(Grades!DF56,BTECExtDip,2,FALSE)))</f>
        <v/>
      </c>
      <c r="DG56" s="37" t="str">
        <f>IF(Grades!DG56="","",(VLOOKUP(Grades!DG56,BTECExtDip,2,FALSE)))</f>
        <v/>
      </c>
      <c r="DH56" s="37" t="str">
        <f>IF(Grades!DH56="","",(VLOOKUP(Grades!DH56,BTECExtDip,2,FALSE)))</f>
        <v/>
      </c>
      <c r="DI56" s="21" t="str">
        <f>IF(Grades!DI56="","",(VLOOKUP(Grades!DI56,OCRExtDip,2,FALSE)))</f>
        <v/>
      </c>
      <c r="DJ56" s="21" t="str">
        <f>IF(Grades!DJ56="","",(VLOOKUP(Grades!DJ56,OCRExtDip,2,FALSE)))</f>
        <v/>
      </c>
      <c r="DK56" s="21" t="str">
        <f>IF(Grades!DK56="","",(VLOOKUP(Grades!DK56,OCRExtDip,2,FALSE)))</f>
        <v/>
      </c>
      <c r="DL56" s="17" t="str">
        <f>IF(Grades!DL56="","",(VLOOKUP(Grades!DL56,PL,2,FALSE)))</f>
        <v/>
      </c>
      <c r="DM56" s="38" t="str">
        <f>IF(Grades!DM56="","",(VLOOKUP(Grades!DM56,FSM,2,FALSE)))</f>
        <v/>
      </c>
      <c r="DN56" s="38" t="str">
        <f>IF(Grades!DN56="","",(VLOOKUP(Grades!DN56,FSM,2,FALSE)))</f>
        <v/>
      </c>
      <c r="DO56" s="9" t="str">
        <f>IF(Grades!DO56="","",(VLOOKUP(Grades!DO56,AEA,2,FALSE)))</f>
        <v/>
      </c>
      <c r="DP56" s="9" t="str">
        <f>IF(Grades!DP56="","",(VLOOKUP(Grades!DP56,AEA,2,FALSE)))</f>
        <v/>
      </c>
      <c r="DQ56" s="9" t="str">
        <f>IF(Grades!DQ56="","",(VLOOKUP(Grades!DQ56,AEA,2,FALSE)))</f>
        <v/>
      </c>
      <c r="DR56" s="62" t="str">
        <f>IF(Grades!DR56="","",(VLOOKUP(Grades!DR56,AllDip?,2,FALSE)))</f>
        <v/>
      </c>
      <c r="DT56" s="1">
        <f t="shared" si="14"/>
        <v>0</v>
      </c>
      <c r="DU56" s="1">
        <f t="shared" si="23"/>
        <v>0</v>
      </c>
      <c r="DV56" s="1">
        <f t="shared" si="24"/>
        <v>0</v>
      </c>
      <c r="DW56" s="1">
        <f t="shared" si="25"/>
        <v>0</v>
      </c>
      <c r="DX56" s="1">
        <f t="shared" si="26"/>
        <v>0</v>
      </c>
      <c r="DY56" s="172">
        <f t="shared" si="4"/>
        <v>0</v>
      </c>
      <c r="DZ56" s="1">
        <f t="shared" si="27"/>
        <v>0</v>
      </c>
      <c r="EA56" s="1">
        <f t="shared" si="28"/>
        <v>0</v>
      </c>
      <c r="EB56" s="1">
        <f t="shared" si="29"/>
        <v>0</v>
      </c>
      <c r="EC56" s="1">
        <f t="shared" si="30"/>
        <v>0</v>
      </c>
      <c r="ED56" s="1">
        <f t="shared" si="31"/>
        <v>0</v>
      </c>
      <c r="EE56" s="1">
        <f t="shared" si="32"/>
        <v>0</v>
      </c>
      <c r="EF56" s="1">
        <f t="shared" si="33"/>
        <v>0</v>
      </c>
      <c r="EG56" s="1">
        <f t="shared" si="34"/>
        <v>0</v>
      </c>
      <c r="EH56" s="1">
        <f t="shared" si="15"/>
        <v>0</v>
      </c>
      <c r="EI56" s="1">
        <f t="shared" si="16"/>
        <v>0</v>
      </c>
      <c r="EJ56" s="1">
        <f t="shared" si="17"/>
        <v>0</v>
      </c>
      <c r="EK56" s="1">
        <f t="shared" si="22"/>
        <v>0</v>
      </c>
      <c r="EL56" s="1">
        <f t="shared" si="18"/>
        <v>0</v>
      </c>
      <c r="EM56" s="1" t="e">
        <f t="shared" si="19"/>
        <v>#DIV/0!</v>
      </c>
      <c r="EN56" s="1" t="e">
        <f t="shared" si="20"/>
        <v>#DIV/0!</v>
      </c>
      <c r="EO56" s="1" t="e">
        <f t="shared" si="21"/>
        <v>#DIV/0!</v>
      </c>
    </row>
    <row r="57" spans="1:145" ht="11.25" x14ac:dyDescent="0.2">
      <c r="A57" s="92"/>
      <c r="B57" s="92"/>
      <c r="C57" s="92"/>
      <c r="D57" s="92"/>
      <c r="E57" s="3" t="str">
        <f>IF(Grades!E57="","",(VLOOKUP(Grades!E57,ALevels,2,FALSE)))</f>
        <v/>
      </c>
      <c r="F57" s="3" t="str">
        <f>IF(Grades!F57="","",(VLOOKUP(Grades!F57,ALevels,2,FALSE)))</f>
        <v/>
      </c>
      <c r="G57" s="3" t="str">
        <f>IF(Grades!G57="","",(VLOOKUP(Grades!G57,ALevels,2,FALSE)))</f>
        <v/>
      </c>
      <c r="H57" s="3" t="str">
        <f>IF(Grades!H57="","",(VLOOKUP(Grades!H57,ALevels,2,FALSE)))</f>
        <v/>
      </c>
      <c r="I57" s="3" t="str">
        <f>IF(Grades!I57="","",(VLOOKUP(Grades!I57,ALevels,2,FALSE)))</f>
        <v/>
      </c>
      <c r="J57" s="3" t="str">
        <f>IF(Grades!J57="","",(VLOOKUP(Grades!J57,ALevels,2,FALSE)))</f>
        <v/>
      </c>
      <c r="K57" s="3" t="str">
        <f>IF(Grades!K57="","",(VLOOKUP(Grades!K57,ALevels,2,FALSE)))</f>
        <v/>
      </c>
      <c r="L57" s="3" t="str">
        <f>IF(Grades!L57="","",(VLOOKUP(Grades!L57,ALevels,2,FALSE)))</f>
        <v/>
      </c>
      <c r="M57" s="3" t="str">
        <f>IF(Grades!M57="","",(VLOOKUP(Grades!M57,ALevels,2,FALSE)))</f>
        <v/>
      </c>
      <c r="N57" s="3" t="str">
        <f>IF(Grades!N57="","",(VLOOKUP(Grades!N57,ALevels,2,FALSE)))</f>
        <v/>
      </c>
      <c r="O57" s="3" t="str">
        <f>IF(Grades!O57="","",(VLOOKUP(Grades!O57,ALevels,2,FALSE)))</f>
        <v/>
      </c>
      <c r="P57" s="3" t="str">
        <f>IF(Grades!P57="","",(VLOOKUP(Grades!P57,ALevels,2,FALSE)))</f>
        <v/>
      </c>
      <c r="Q57" s="3" t="str">
        <f>IF(Grades!Q57="","",(VLOOKUP(Grades!Q57,ALevels,2,FALSE)))</f>
        <v/>
      </c>
      <c r="R57" s="3" t="str">
        <f>IF(Grades!R57="","",(VLOOKUP(Grades!R57,ALevels,2,FALSE)))</f>
        <v/>
      </c>
      <c r="S57" s="3" t="str">
        <f>IF(Grades!S57="","",(VLOOKUP(Grades!S57,ALevels,2,FALSE)))</f>
        <v/>
      </c>
      <c r="T57" s="3" t="str">
        <f>IF(Grades!T57="","",(VLOOKUP(Grades!T57,ALevels,2,FALSE)))</f>
        <v/>
      </c>
      <c r="U57" s="3" t="str">
        <f>IF(Grades!U57="","",(VLOOKUP(Grades!U57,ALevels,2,FALSE)))</f>
        <v/>
      </c>
      <c r="V57" s="3" t="str">
        <f>IF(Grades!V57="","",(VLOOKUP(Grades!V57,ALevels,2,FALSE)))</f>
        <v/>
      </c>
      <c r="W57" s="3" t="str">
        <f>IF(Grades!W57="","",(VLOOKUP(Grades!W57,ALevels,2,FALSE)))</f>
        <v/>
      </c>
      <c r="X57" s="3" t="str">
        <f>IF(Grades!X57="","",(VLOOKUP(Grades!X57,ALevels,2,FALSE)))</f>
        <v/>
      </c>
      <c r="Y57" s="3" t="str">
        <f>IF(Grades!Y57="","",(VLOOKUP(Grades!Y57,ALevels,2,FALSE)))</f>
        <v/>
      </c>
      <c r="Z57" s="3" t="str">
        <f>IF(Grades!Z57="","",(VLOOKUP(Grades!Z57,ALevels,2,FALSE)))</f>
        <v/>
      </c>
      <c r="AA57" s="3" t="str">
        <f>IF(Grades!AA57="","",(VLOOKUP(Grades!AA57,ALevels,2,FALSE)))</f>
        <v/>
      </c>
      <c r="AB57" s="3" t="str">
        <f>IF(Grades!AB57="","",(VLOOKUP(Grades!AB57,ALevels,2,FALSE)))</f>
        <v/>
      </c>
      <c r="AC57" s="3" t="str">
        <f>IF(Grades!AC57="","",(VLOOKUP(Grades!AC57,ALevels,2,FALSE)))</f>
        <v/>
      </c>
      <c r="AD57" s="3" t="str">
        <f>IF(Grades!AD57="","",(VLOOKUP(Grades!AD57,ALevels,2,FALSE)))</f>
        <v/>
      </c>
      <c r="AE57" s="3" t="str">
        <f>IF(Grades!AE57="","",(VLOOKUP(Grades!AE57,ALevels,2,FALSE)))</f>
        <v/>
      </c>
      <c r="AF57" s="3" t="str">
        <f>IF(Grades!AF57="","",(VLOOKUP(Grades!AF57,ALevels,2,FALSE)))</f>
        <v/>
      </c>
      <c r="AG57" s="3" t="str">
        <f>IF(Grades!AG57="","",(VLOOKUP(Grades!AG57,ALevels,2,FALSE)))</f>
        <v/>
      </c>
      <c r="AH57" s="3" t="str">
        <f>IF(Grades!AH57="","",(VLOOKUP(Grades!AH57,ALevels,2,FALSE)))</f>
        <v/>
      </c>
      <c r="AI57" s="3" t="str">
        <f>IF(Grades!AI57="","",(VLOOKUP(Grades!AI57,ALevels,2,FALSE)))</f>
        <v/>
      </c>
      <c r="AJ57" s="3" t="str">
        <f>IF(Grades!AJ57="","",(VLOOKUP(Grades!AJ57,ALevels,2,FALSE)))</f>
        <v/>
      </c>
      <c r="AK57" s="3" t="str">
        <f>IF(Grades!AK57="","",(VLOOKUP(Grades!AK57,ALevels,2,FALSE)))</f>
        <v/>
      </c>
      <c r="AL57" s="3" t="str">
        <f>IF(Grades!AL57="","",(VLOOKUP(Grades!AL57,ALevels,2,FALSE)))</f>
        <v/>
      </c>
      <c r="AM57" s="3" t="str">
        <f>IF(Grades!AM57="","",(VLOOKUP(Grades!AM57,ALevels,2,FALSE)))</f>
        <v/>
      </c>
      <c r="AN57" s="3" t="str">
        <f>IF(Grades!AN57="","",(VLOOKUP(Grades!AN57,ALevels,2,FALSE)))</f>
        <v/>
      </c>
      <c r="AO57" s="3" t="str">
        <f>IF(Grades!AO57="","",(VLOOKUP(Grades!AO57,ALevels,2,FALSE)))</f>
        <v/>
      </c>
      <c r="AP57" s="3" t="str">
        <f>IF(Grades!AP57="","",(VLOOKUP(Grades!AP57,ALevels,2,FALSE)))</f>
        <v/>
      </c>
      <c r="AQ57" s="3" t="str">
        <f>IF(Grades!AQ57="","",(VLOOKUP(Grades!AQ57,ALevels,2,FALSE)))</f>
        <v/>
      </c>
      <c r="AR57" s="3" t="str">
        <f>IF(Grades!AR57="","",(VLOOKUP(Grades!AR57,ALevels,2,FALSE)))</f>
        <v/>
      </c>
      <c r="AS57" s="3" t="str">
        <f>IF(Grades!AS57="","",(VLOOKUP(Grades!AS57,ALevels,2,FALSE)))</f>
        <v/>
      </c>
      <c r="AT57" s="3" t="str">
        <f>IF(Grades!AT57="","",(VLOOKUP(Grades!AT57,ALevels,2,FALSE)))</f>
        <v/>
      </c>
      <c r="AU57" s="3" t="str">
        <f>IF(Grades!AU57="","",(VLOOKUP(Grades!AU57,ALevels,2,FALSE)))</f>
        <v/>
      </c>
      <c r="AV57" s="3" t="str">
        <f>IF(Grades!AV57="","",(VLOOKUP(Grades!AV57,ALevels,2,FALSE)))</f>
        <v/>
      </c>
      <c r="AW57" s="6" t="str">
        <f>IF(Grades!AW57="","",(VLOOKUP(Grades!AW57,ASLevels,2,FALSE)))</f>
        <v/>
      </c>
      <c r="AX57" s="6" t="str">
        <f>IF(Grades!AX57="","",(VLOOKUP(Grades!AX57,ASLevels,2,FALSE)))</f>
        <v/>
      </c>
      <c r="AY57" s="6" t="str">
        <f>IF(Grades!AY57="","",(VLOOKUP(Grades!AY57,ASLevels,2,FALSE)))</f>
        <v/>
      </c>
      <c r="AZ57" s="6" t="str">
        <f>IF(Grades!AZ57="","",(VLOOKUP(Grades!AZ57,ASLevels,2,FALSE)))</f>
        <v/>
      </c>
      <c r="BA57" s="6" t="str">
        <f>IF(Grades!BA57="","",(VLOOKUP(Grades!BA57,ASLevels,2,FALSE)))</f>
        <v/>
      </c>
      <c r="BB57" s="6" t="str">
        <f>IF(Grades!BB57="","",(VLOOKUP(Grades!BB57,ASLevels,2,FALSE)))</f>
        <v/>
      </c>
      <c r="BC57" s="6" t="str">
        <f>IF(Grades!BC57="","",(VLOOKUP(Grades!BC57,ASLevels,2,FALSE)))</f>
        <v/>
      </c>
      <c r="BD57" s="6" t="str">
        <f>IF(Grades!BD57="","",(VLOOKUP(Grades!BD57,ASLevels,2,FALSE)))</f>
        <v/>
      </c>
      <c r="BE57" s="6" t="str">
        <f>IF(Grades!BE57="","",(VLOOKUP(Grades!BE57,ASLevels,2,FALSE)))</f>
        <v/>
      </c>
      <c r="BF57" s="6" t="str">
        <f>IF(Grades!BF57="","",(VLOOKUP(Grades!BF57,ASLevels,2,FALSE)))</f>
        <v/>
      </c>
      <c r="BG57" s="6" t="str">
        <f>IF(Grades!BG57="","",(VLOOKUP(Grades!BG57,ASLevels,2,FALSE)))</f>
        <v/>
      </c>
      <c r="BH57" s="6" t="str">
        <f>IF(Grades!BH57="","",(VLOOKUP(Grades!BH57,ASLevels,2,FALSE)))</f>
        <v/>
      </c>
      <c r="BI57" s="6" t="str">
        <f>IF(Grades!BI57="","",(VLOOKUP(Grades!BI57,ASLevels,2,FALSE)))</f>
        <v/>
      </c>
      <c r="BJ57" s="6" t="str">
        <f>IF(Grades!BJ57="","",(VLOOKUP(Grades!BJ57,ASLevels,2,FALSE)))</f>
        <v/>
      </c>
      <c r="BK57" s="6" t="str">
        <f>IF(Grades!BK57="","",(VLOOKUP(Grades!BK57,ASLevels,2,FALSE)))</f>
        <v/>
      </c>
      <c r="BL57" s="6" t="str">
        <f>IF(Grades!BL57="","",(VLOOKUP(Grades!BL57,ASLevels,2,FALSE)))</f>
        <v/>
      </c>
      <c r="BM57" s="6" t="str">
        <f>IF(Grades!BM57="","",(VLOOKUP(Grades!BM57,ASLevels,2,FALSE)))</f>
        <v/>
      </c>
      <c r="BN57" s="6" t="str">
        <f>IF(Grades!BN57="","",(VLOOKUP(Grades!BN57,ASLevels,2,FALSE)))</f>
        <v/>
      </c>
      <c r="BO57" s="6" t="str">
        <f>IF(Grades!BO57="","",(VLOOKUP(Grades!BO57,ASLevels,2,FALSE)))</f>
        <v/>
      </c>
      <c r="BP57" s="6" t="str">
        <f>IF(Grades!BP57="","",(VLOOKUP(Grades!BP57,ASLevels,2,FALSE)))</f>
        <v/>
      </c>
      <c r="BQ57" s="6" t="str">
        <f>IF(Grades!BQ57="","",(VLOOKUP(Grades!BQ57,ASLevels,2,FALSE)))</f>
        <v/>
      </c>
      <c r="BR57" s="6" t="str">
        <f>IF(Grades!BR57="","",(VLOOKUP(Grades!BR57,ASLevels,2,FALSE)))</f>
        <v/>
      </c>
      <c r="BS57" s="6" t="str">
        <f>IF(Grades!BS57="","",(VLOOKUP(Grades!BS57,ASLevels,2,FALSE)))</f>
        <v/>
      </c>
      <c r="BT57" s="6" t="str">
        <f>IF(Grades!BT57="","",(VLOOKUP(Grades!BT57,ASLevels,2,FALSE)))</f>
        <v/>
      </c>
      <c r="BU57" s="6" t="str">
        <f>IF(Grades!BU57="","",(VLOOKUP(Grades!BU57,ASLevels,2,FALSE)))</f>
        <v/>
      </c>
      <c r="BV57" s="6" t="str">
        <f>IF(Grades!BV57="","",(VLOOKUP(Grades!BV57,ASLevels,2,FALSE)))</f>
        <v/>
      </c>
      <c r="BW57" s="6" t="str">
        <f>IF(Grades!BW57="","",(VLOOKUP(Grades!BW57,ASLevels,2,FALSE)))</f>
        <v/>
      </c>
      <c r="BX57" s="6" t="str">
        <f>IF(Grades!BX57="","",(VLOOKUP(Grades!BX57,ASLevels,2,FALSE)))</f>
        <v/>
      </c>
      <c r="BY57" s="6" t="str">
        <f>IF(Grades!BY57="","",(VLOOKUP(Grades!BY57,ASLevels,2,FALSE)))</f>
        <v/>
      </c>
      <c r="BZ57" s="6" t="str">
        <f>IF(Grades!BZ57="","",(VLOOKUP(Grades!BZ57,ASLevels,2,FALSE)))</f>
        <v/>
      </c>
      <c r="CA57" s="6" t="str">
        <f>IF(Grades!CA57="","",(VLOOKUP(Grades!CA57,ASLevels,2,FALSE)))</f>
        <v/>
      </c>
      <c r="CB57" s="6" t="str">
        <f>IF(Grades!CB57="","",(VLOOKUP(Grades!CB57,ASLevels,2,FALSE)))</f>
        <v/>
      </c>
      <c r="CC57" s="6" t="str">
        <f>IF(Grades!CC57="","",(VLOOKUP(Grades!CC57,ASLevels,2,FALSE)))</f>
        <v/>
      </c>
      <c r="CD57" s="6" t="str">
        <f>IF(Grades!CD57="","",(VLOOKUP(Grades!CD57,ASLevels,2,FALSE)))</f>
        <v/>
      </c>
      <c r="CE57" s="6" t="str">
        <f>IF(Grades!CE57="","",(VLOOKUP(Grades!CE57,ASLevels,2,FALSE)))</f>
        <v/>
      </c>
      <c r="CF57" s="6" t="str">
        <f>IF(Grades!CF57="","",(VLOOKUP(Grades!CF57,ASLevels,2,FALSE)))</f>
        <v/>
      </c>
      <c r="CG57" s="6" t="str">
        <f>IF(Grades!CG57="","",(VLOOKUP(Grades!CG57,ASLevels,2,FALSE)))</f>
        <v/>
      </c>
      <c r="CH57" s="6" t="str">
        <f>IF(Grades!CH57="","",(VLOOKUP(Grades!CH57,ASLevels,2,FALSE)))</f>
        <v/>
      </c>
      <c r="CI57" s="6" t="str">
        <f>IF(Grades!CI57="","",(VLOOKUP(Grades!CI57,ASLevels,2,FALSE)))</f>
        <v/>
      </c>
      <c r="CJ57" s="6" t="str">
        <f>IF(Grades!CJ57="","",(VLOOKUP(Grades!CJ57,ASLevels,2,FALSE)))</f>
        <v/>
      </c>
      <c r="CK57" s="6" t="str">
        <f>IF(Grades!CK57="","",(VLOOKUP(Grades!CK57,ASLevels,2,FALSE)))</f>
        <v/>
      </c>
      <c r="CL57" s="6" t="str">
        <f>IF(Grades!CL57="","",(VLOOKUP(Grades!CL57,ASLevels,2,FALSE)))</f>
        <v/>
      </c>
      <c r="CM57" s="6" t="str">
        <f>IF(Grades!CM57="","",(VLOOKUP(Grades!CM57,ASLevels,2,FALSE)))</f>
        <v/>
      </c>
      <c r="CN57" s="6" t="str">
        <f>IF(Grades!CN57="","",(VLOOKUP(Grades!CN57,ASLevels,2,FALSE)))</f>
        <v/>
      </c>
      <c r="CO57" s="39" t="str">
        <f>IF(Grades!CO57="","",(VLOOKUP(Grades!CO57,EP,2,FALSE)))</f>
        <v/>
      </c>
      <c r="CP57" s="9" t="str">
        <f>IF(Grades!CP57="","",(VLOOKUP(Grades!CP57,KeySkills,2,FALSE)))</f>
        <v/>
      </c>
      <c r="CQ57" s="9" t="str">
        <f>IF(Grades!CQ57="","",(VLOOKUP(Grades!CQ57,KeySkills,2,FALSE)))</f>
        <v/>
      </c>
      <c r="CR57" s="9" t="str">
        <f>IF(Grades!CR57="","",(VLOOKUP(Grades!CR57,KeySkills,2,FALSE)))</f>
        <v/>
      </c>
      <c r="CS57" s="13" t="str">
        <f>IF(Grades!CS57="","",(VLOOKUP(Grades!CS57,BTECOCRNatCert,2,FALSE)))</f>
        <v/>
      </c>
      <c r="CT57" s="13" t="str">
        <f>IF(Grades!CT57="","",(VLOOKUP(Grades!CT57,BTECOCRNatCert,2,FALSE)))</f>
        <v/>
      </c>
      <c r="CU57" s="13" t="str">
        <f>IF(Grades!CU57="","",(VLOOKUP(Grades!CU57,BTECOCRNatCert,2,FALSE)))</f>
        <v/>
      </c>
      <c r="CV57" s="13" t="str">
        <f>IF(Grades!CV57="","",(VLOOKUP(Grades!CV57,BTECOCRNatCert,2,FALSE)))</f>
        <v/>
      </c>
      <c r="CW57" s="13" t="str">
        <f>IF(Grades!CW57="","",(VLOOKUP(Grades!CW57,BTECOCRNatCert,2,FALSE)))</f>
        <v/>
      </c>
      <c r="CX57" s="13" t="str">
        <f>IF(Grades!CX57="","",(VLOOKUP(Grades!CX57,BTECOCRNatCert,2,FALSE)))</f>
        <v/>
      </c>
      <c r="CY57" s="13" t="str">
        <f>IF(Grades!CY57="","",(VLOOKUP(Grades!CY57,BTECOCRNatCert,2,FALSE)))</f>
        <v/>
      </c>
      <c r="CZ57" s="15" t="str">
        <f>IF(Grades!CZ57="","",(VLOOKUP(Grades!CZ57,BTECNatDip,2,FALSE)))</f>
        <v/>
      </c>
      <c r="DA57" s="15" t="str">
        <f>IF(Grades!DA57="","",(VLOOKUP(Grades!DA57,BTECNatDip,2,FALSE)))</f>
        <v/>
      </c>
      <c r="DB57" s="15" t="str">
        <f>IF(Grades!DB57="","",(VLOOKUP(Grades!DB57,BTECNatDip,2,FALSE)))</f>
        <v/>
      </c>
      <c r="DC57" s="21" t="str">
        <f>IF(Grades!DC57="","",(VLOOKUP(Grades!DC57,OCRNatDip,2,FALSE)))</f>
        <v/>
      </c>
      <c r="DD57" s="21" t="str">
        <f>IF(Grades!DD57="","",(VLOOKUP(Grades!DD57,OCRNatDip,2,FALSE)))</f>
        <v/>
      </c>
      <c r="DE57" s="21" t="str">
        <f>IF(Grades!DE57="","",(VLOOKUP(Grades!DE57,OCRNatDip,2,FALSE)))</f>
        <v/>
      </c>
      <c r="DF57" s="37" t="str">
        <f>IF(Grades!DF57="","",(VLOOKUP(Grades!DF57,BTECExtDip,2,FALSE)))</f>
        <v/>
      </c>
      <c r="DG57" s="37" t="str">
        <f>IF(Grades!DG57="","",(VLOOKUP(Grades!DG57,BTECExtDip,2,FALSE)))</f>
        <v/>
      </c>
      <c r="DH57" s="37" t="str">
        <f>IF(Grades!DH57="","",(VLOOKUP(Grades!DH57,BTECExtDip,2,FALSE)))</f>
        <v/>
      </c>
      <c r="DI57" s="21" t="str">
        <f>IF(Grades!DI57="","",(VLOOKUP(Grades!DI57,OCRExtDip,2,FALSE)))</f>
        <v/>
      </c>
      <c r="DJ57" s="21" t="str">
        <f>IF(Grades!DJ57="","",(VLOOKUP(Grades!DJ57,OCRExtDip,2,FALSE)))</f>
        <v/>
      </c>
      <c r="DK57" s="21" t="str">
        <f>IF(Grades!DK57="","",(VLOOKUP(Grades!DK57,OCRExtDip,2,FALSE)))</f>
        <v/>
      </c>
      <c r="DL57" s="17" t="str">
        <f>IF(Grades!DL57="","",(VLOOKUP(Grades!DL57,PL,2,FALSE)))</f>
        <v/>
      </c>
      <c r="DM57" s="38" t="str">
        <f>IF(Grades!DM57="","",(VLOOKUP(Grades!DM57,FSM,2,FALSE)))</f>
        <v/>
      </c>
      <c r="DN57" s="38" t="str">
        <f>IF(Grades!DN57="","",(VLOOKUP(Grades!DN57,FSM,2,FALSE)))</f>
        <v/>
      </c>
      <c r="DO57" s="9" t="str">
        <f>IF(Grades!DO57="","",(VLOOKUP(Grades!DO57,AEA,2,FALSE)))</f>
        <v/>
      </c>
      <c r="DP57" s="9" t="str">
        <f>IF(Grades!DP57="","",(VLOOKUP(Grades!DP57,AEA,2,FALSE)))</f>
        <v/>
      </c>
      <c r="DQ57" s="9" t="str">
        <f>IF(Grades!DQ57="","",(VLOOKUP(Grades!DQ57,AEA,2,FALSE)))</f>
        <v/>
      </c>
      <c r="DR57" s="62" t="str">
        <f>IF(Grades!DR57="","",(VLOOKUP(Grades!DR57,AllDip?,2,FALSE)))</f>
        <v/>
      </c>
      <c r="DT57" s="1">
        <f t="shared" si="14"/>
        <v>0</v>
      </c>
      <c r="DU57" s="1">
        <f t="shared" si="23"/>
        <v>0</v>
      </c>
      <c r="DV57" s="1">
        <f t="shared" si="24"/>
        <v>0</v>
      </c>
      <c r="DW57" s="1">
        <f t="shared" si="25"/>
        <v>0</v>
      </c>
      <c r="DX57" s="1">
        <f t="shared" si="26"/>
        <v>0</v>
      </c>
      <c r="DY57" s="172">
        <f t="shared" si="4"/>
        <v>0</v>
      </c>
      <c r="DZ57" s="1">
        <f t="shared" si="27"/>
        <v>0</v>
      </c>
      <c r="EA57" s="1">
        <f t="shared" si="28"/>
        <v>0</v>
      </c>
      <c r="EB57" s="1">
        <f t="shared" si="29"/>
        <v>0</v>
      </c>
      <c r="EC57" s="1">
        <f t="shared" si="30"/>
        <v>0</v>
      </c>
      <c r="ED57" s="1">
        <f t="shared" si="31"/>
        <v>0</v>
      </c>
      <c r="EE57" s="1">
        <f t="shared" si="32"/>
        <v>0</v>
      </c>
      <c r="EF57" s="1">
        <f t="shared" si="33"/>
        <v>0</v>
      </c>
      <c r="EG57" s="1">
        <f t="shared" si="34"/>
        <v>0</v>
      </c>
      <c r="EH57" s="1">
        <f t="shared" si="15"/>
        <v>0</v>
      </c>
      <c r="EI57" s="1">
        <f t="shared" si="16"/>
        <v>0</v>
      </c>
      <c r="EJ57" s="1">
        <f t="shared" si="17"/>
        <v>0</v>
      </c>
      <c r="EK57" s="1">
        <f t="shared" si="22"/>
        <v>0</v>
      </c>
      <c r="EL57" s="1">
        <f t="shared" si="18"/>
        <v>0</v>
      </c>
      <c r="EM57" s="1" t="e">
        <f t="shared" si="19"/>
        <v>#DIV/0!</v>
      </c>
      <c r="EN57" s="1" t="e">
        <f t="shared" si="20"/>
        <v>#DIV/0!</v>
      </c>
      <c r="EO57" s="1" t="e">
        <f t="shared" si="21"/>
        <v>#DIV/0!</v>
      </c>
    </row>
    <row r="58" spans="1:145" ht="11.25" x14ac:dyDescent="0.2">
      <c r="A58" s="92"/>
      <c r="B58" s="92"/>
      <c r="C58" s="92"/>
      <c r="D58" s="92"/>
      <c r="E58" s="3" t="str">
        <f>IF(Grades!E58="","",(VLOOKUP(Grades!E58,ALevels,2,FALSE)))</f>
        <v/>
      </c>
      <c r="F58" s="3" t="str">
        <f>IF(Grades!F58="","",(VLOOKUP(Grades!F58,ALevels,2,FALSE)))</f>
        <v/>
      </c>
      <c r="G58" s="3" t="str">
        <f>IF(Grades!G58="","",(VLOOKUP(Grades!G58,ALevels,2,FALSE)))</f>
        <v/>
      </c>
      <c r="H58" s="3" t="str">
        <f>IF(Grades!H58="","",(VLOOKUP(Grades!H58,ALevels,2,FALSE)))</f>
        <v/>
      </c>
      <c r="I58" s="3" t="str">
        <f>IF(Grades!I58="","",(VLOOKUP(Grades!I58,ALevels,2,FALSE)))</f>
        <v/>
      </c>
      <c r="J58" s="3" t="str">
        <f>IF(Grades!J58="","",(VLOOKUP(Grades!J58,ALevels,2,FALSE)))</f>
        <v/>
      </c>
      <c r="K58" s="3" t="str">
        <f>IF(Grades!K58="","",(VLOOKUP(Grades!K58,ALevels,2,FALSE)))</f>
        <v/>
      </c>
      <c r="L58" s="3" t="str">
        <f>IF(Grades!L58="","",(VLOOKUP(Grades!L58,ALevels,2,FALSE)))</f>
        <v/>
      </c>
      <c r="M58" s="3" t="str">
        <f>IF(Grades!M58="","",(VLOOKUP(Grades!M58,ALevels,2,FALSE)))</f>
        <v/>
      </c>
      <c r="N58" s="3" t="str">
        <f>IF(Grades!N58="","",(VLOOKUP(Grades!N58,ALevels,2,FALSE)))</f>
        <v/>
      </c>
      <c r="O58" s="3" t="str">
        <f>IF(Grades!O58="","",(VLOOKUP(Grades!O58,ALevels,2,FALSE)))</f>
        <v/>
      </c>
      <c r="P58" s="3" t="str">
        <f>IF(Grades!P58="","",(VLOOKUP(Grades!P58,ALevels,2,FALSE)))</f>
        <v/>
      </c>
      <c r="Q58" s="3" t="str">
        <f>IF(Grades!Q58="","",(VLOOKUP(Grades!Q58,ALevels,2,FALSE)))</f>
        <v/>
      </c>
      <c r="R58" s="3" t="str">
        <f>IF(Grades!R58="","",(VLOOKUP(Grades!R58,ALevels,2,FALSE)))</f>
        <v/>
      </c>
      <c r="S58" s="3" t="str">
        <f>IF(Grades!S58="","",(VLOOKUP(Grades!S58,ALevels,2,FALSE)))</f>
        <v/>
      </c>
      <c r="T58" s="3" t="str">
        <f>IF(Grades!T58="","",(VLOOKUP(Grades!T58,ALevels,2,FALSE)))</f>
        <v/>
      </c>
      <c r="U58" s="3" t="str">
        <f>IF(Grades!U58="","",(VLOOKUP(Grades!U58,ALevels,2,FALSE)))</f>
        <v/>
      </c>
      <c r="V58" s="3" t="str">
        <f>IF(Grades!V58="","",(VLOOKUP(Grades!V58,ALevels,2,FALSE)))</f>
        <v/>
      </c>
      <c r="W58" s="3" t="str">
        <f>IF(Grades!W58="","",(VLOOKUP(Grades!W58,ALevels,2,FALSE)))</f>
        <v/>
      </c>
      <c r="X58" s="3" t="str">
        <f>IF(Grades!X58="","",(VLOOKUP(Grades!X58,ALevels,2,FALSE)))</f>
        <v/>
      </c>
      <c r="Y58" s="3" t="str">
        <f>IF(Grades!Y58="","",(VLOOKUP(Grades!Y58,ALevels,2,FALSE)))</f>
        <v/>
      </c>
      <c r="Z58" s="3" t="str">
        <f>IF(Grades!Z58="","",(VLOOKUP(Grades!Z58,ALevels,2,FALSE)))</f>
        <v/>
      </c>
      <c r="AA58" s="3" t="str">
        <f>IF(Grades!AA58="","",(VLOOKUP(Grades!AA58,ALevels,2,FALSE)))</f>
        <v/>
      </c>
      <c r="AB58" s="3" t="str">
        <f>IF(Grades!AB58="","",(VLOOKUP(Grades!AB58,ALevels,2,FALSE)))</f>
        <v/>
      </c>
      <c r="AC58" s="3" t="str">
        <f>IF(Grades!AC58="","",(VLOOKUP(Grades!AC58,ALevels,2,FALSE)))</f>
        <v/>
      </c>
      <c r="AD58" s="3" t="str">
        <f>IF(Grades!AD58="","",(VLOOKUP(Grades!AD58,ALevels,2,FALSE)))</f>
        <v/>
      </c>
      <c r="AE58" s="3" t="str">
        <f>IF(Grades!AE58="","",(VLOOKUP(Grades!AE58,ALevels,2,FALSE)))</f>
        <v/>
      </c>
      <c r="AF58" s="3" t="str">
        <f>IF(Grades!AF58="","",(VLOOKUP(Grades!AF58,ALevels,2,FALSE)))</f>
        <v/>
      </c>
      <c r="AG58" s="3" t="str">
        <f>IF(Grades!AG58="","",(VLOOKUP(Grades!AG58,ALevels,2,FALSE)))</f>
        <v/>
      </c>
      <c r="AH58" s="3" t="str">
        <f>IF(Grades!AH58="","",(VLOOKUP(Grades!AH58,ALevels,2,FALSE)))</f>
        <v/>
      </c>
      <c r="AI58" s="3" t="str">
        <f>IF(Grades!AI58="","",(VLOOKUP(Grades!AI58,ALevels,2,FALSE)))</f>
        <v/>
      </c>
      <c r="AJ58" s="3" t="str">
        <f>IF(Grades!AJ58="","",(VLOOKUP(Grades!AJ58,ALevels,2,FALSE)))</f>
        <v/>
      </c>
      <c r="AK58" s="3" t="str">
        <f>IF(Grades!AK58="","",(VLOOKUP(Grades!AK58,ALevels,2,FALSE)))</f>
        <v/>
      </c>
      <c r="AL58" s="3" t="str">
        <f>IF(Grades!AL58="","",(VLOOKUP(Grades!AL58,ALevels,2,FALSE)))</f>
        <v/>
      </c>
      <c r="AM58" s="3" t="str">
        <f>IF(Grades!AM58="","",(VLOOKUP(Grades!AM58,ALevels,2,FALSE)))</f>
        <v/>
      </c>
      <c r="AN58" s="3" t="str">
        <f>IF(Grades!AN58="","",(VLOOKUP(Grades!AN58,ALevels,2,FALSE)))</f>
        <v/>
      </c>
      <c r="AO58" s="3" t="str">
        <f>IF(Grades!AO58="","",(VLOOKUP(Grades!AO58,ALevels,2,FALSE)))</f>
        <v/>
      </c>
      <c r="AP58" s="3" t="str">
        <f>IF(Grades!AP58="","",(VLOOKUP(Grades!AP58,ALevels,2,FALSE)))</f>
        <v/>
      </c>
      <c r="AQ58" s="3" t="str">
        <f>IF(Grades!AQ58="","",(VLOOKUP(Grades!AQ58,ALevels,2,FALSE)))</f>
        <v/>
      </c>
      <c r="AR58" s="3" t="str">
        <f>IF(Grades!AR58="","",(VLOOKUP(Grades!AR58,ALevels,2,FALSE)))</f>
        <v/>
      </c>
      <c r="AS58" s="3" t="str">
        <f>IF(Grades!AS58="","",(VLOOKUP(Grades!AS58,ALevels,2,FALSE)))</f>
        <v/>
      </c>
      <c r="AT58" s="3" t="str">
        <f>IF(Grades!AT58="","",(VLOOKUP(Grades!AT58,ALevels,2,FALSE)))</f>
        <v/>
      </c>
      <c r="AU58" s="3" t="str">
        <f>IF(Grades!AU58="","",(VLOOKUP(Grades!AU58,ALevels,2,FALSE)))</f>
        <v/>
      </c>
      <c r="AV58" s="3" t="str">
        <f>IF(Grades!AV58="","",(VLOOKUP(Grades!AV58,ALevels,2,FALSE)))</f>
        <v/>
      </c>
      <c r="AW58" s="6" t="str">
        <f>IF(Grades!AW58="","",(VLOOKUP(Grades!AW58,ASLevels,2,FALSE)))</f>
        <v/>
      </c>
      <c r="AX58" s="6" t="str">
        <f>IF(Grades!AX58="","",(VLOOKUP(Grades!AX58,ASLevels,2,FALSE)))</f>
        <v/>
      </c>
      <c r="AY58" s="6" t="str">
        <f>IF(Grades!AY58="","",(VLOOKUP(Grades!AY58,ASLevels,2,FALSE)))</f>
        <v/>
      </c>
      <c r="AZ58" s="6" t="str">
        <f>IF(Grades!AZ58="","",(VLOOKUP(Grades!AZ58,ASLevels,2,FALSE)))</f>
        <v/>
      </c>
      <c r="BA58" s="6" t="str">
        <f>IF(Grades!BA58="","",(VLOOKUP(Grades!BA58,ASLevels,2,FALSE)))</f>
        <v/>
      </c>
      <c r="BB58" s="6" t="str">
        <f>IF(Grades!BB58="","",(VLOOKUP(Grades!BB58,ASLevels,2,FALSE)))</f>
        <v/>
      </c>
      <c r="BC58" s="6" t="str">
        <f>IF(Grades!BC58="","",(VLOOKUP(Grades!BC58,ASLevels,2,FALSE)))</f>
        <v/>
      </c>
      <c r="BD58" s="6" t="str">
        <f>IF(Grades!BD58="","",(VLOOKUP(Grades!BD58,ASLevels,2,FALSE)))</f>
        <v/>
      </c>
      <c r="BE58" s="6" t="str">
        <f>IF(Grades!BE58="","",(VLOOKUP(Grades!BE58,ASLevels,2,FALSE)))</f>
        <v/>
      </c>
      <c r="BF58" s="6" t="str">
        <f>IF(Grades!BF58="","",(VLOOKUP(Grades!BF58,ASLevels,2,FALSE)))</f>
        <v/>
      </c>
      <c r="BG58" s="6" t="str">
        <f>IF(Grades!BG58="","",(VLOOKUP(Grades!BG58,ASLevels,2,FALSE)))</f>
        <v/>
      </c>
      <c r="BH58" s="6" t="str">
        <f>IF(Grades!BH58="","",(VLOOKUP(Grades!BH58,ASLevels,2,FALSE)))</f>
        <v/>
      </c>
      <c r="BI58" s="6" t="str">
        <f>IF(Grades!BI58="","",(VLOOKUP(Grades!BI58,ASLevels,2,FALSE)))</f>
        <v/>
      </c>
      <c r="BJ58" s="6" t="str">
        <f>IF(Grades!BJ58="","",(VLOOKUP(Grades!BJ58,ASLevels,2,FALSE)))</f>
        <v/>
      </c>
      <c r="BK58" s="6" t="str">
        <f>IF(Grades!BK58="","",(VLOOKUP(Grades!BK58,ASLevels,2,FALSE)))</f>
        <v/>
      </c>
      <c r="BL58" s="6" t="str">
        <f>IF(Grades!BL58="","",(VLOOKUP(Grades!BL58,ASLevels,2,FALSE)))</f>
        <v/>
      </c>
      <c r="BM58" s="6" t="str">
        <f>IF(Grades!BM58="","",(VLOOKUP(Grades!BM58,ASLevels,2,FALSE)))</f>
        <v/>
      </c>
      <c r="BN58" s="6" t="str">
        <f>IF(Grades!BN58="","",(VLOOKUP(Grades!BN58,ASLevels,2,FALSE)))</f>
        <v/>
      </c>
      <c r="BO58" s="6" t="str">
        <f>IF(Grades!BO58="","",(VLOOKUP(Grades!BO58,ASLevels,2,FALSE)))</f>
        <v/>
      </c>
      <c r="BP58" s="6" t="str">
        <f>IF(Grades!BP58="","",(VLOOKUP(Grades!BP58,ASLevels,2,FALSE)))</f>
        <v/>
      </c>
      <c r="BQ58" s="6" t="str">
        <f>IF(Grades!BQ58="","",(VLOOKUP(Grades!BQ58,ASLevels,2,FALSE)))</f>
        <v/>
      </c>
      <c r="BR58" s="6" t="str">
        <f>IF(Grades!BR58="","",(VLOOKUP(Grades!BR58,ASLevels,2,FALSE)))</f>
        <v/>
      </c>
      <c r="BS58" s="6" t="str">
        <f>IF(Grades!BS58="","",(VLOOKUP(Grades!BS58,ASLevels,2,FALSE)))</f>
        <v/>
      </c>
      <c r="BT58" s="6" t="str">
        <f>IF(Grades!BT58="","",(VLOOKUP(Grades!BT58,ASLevels,2,FALSE)))</f>
        <v/>
      </c>
      <c r="BU58" s="6" t="str">
        <f>IF(Grades!BU58="","",(VLOOKUP(Grades!BU58,ASLevels,2,FALSE)))</f>
        <v/>
      </c>
      <c r="BV58" s="6" t="str">
        <f>IF(Grades!BV58="","",(VLOOKUP(Grades!BV58,ASLevels,2,FALSE)))</f>
        <v/>
      </c>
      <c r="BW58" s="6" t="str">
        <f>IF(Grades!BW58="","",(VLOOKUP(Grades!BW58,ASLevels,2,FALSE)))</f>
        <v/>
      </c>
      <c r="BX58" s="6" t="str">
        <f>IF(Grades!BX58="","",(VLOOKUP(Grades!BX58,ASLevels,2,FALSE)))</f>
        <v/>
      </c>
      <c r="BY58" s="6" t="str">
        <f>IF(Grades!BY58="","",(VLOOKUP(Grades!BY58,ASLevels,2,FALSE)))</f>
        <v/>
      </c>
      <c r="BZ58" s="6" t="str">
        <f>IF(Grades!BZ58="","",(VLOOKUP(Grades!BZ58,ASLevels,2,FALSE)))</f>
        <v/>
      </c>
      <c r="CA58" s="6" t="str">
        <f>IF(Grades!CA58="","",(VLOOKUP(Grades!CA58,ASLevels,2,FALSE)))</f>
        <v/>
      </c>
      <c r="CB58" s="6" t="str">
        <f>IF(Grades!CB58="","",(VLOOKUP(Grades!CB58,ASLevels,2,FALSE)))</f>
        <v/>
      </c>
      <c r="CC58" s="6" t="str">
        <f>IF(Grades!CC58="","",(VLOOKUP(Grades!CC58,ASLevels,2,FALSE)))</f>
        <v/>
      </c>
      <c r="CD58" s="6" t="str">
        <f>IF(Grades!CD58="","",(VLOOKUP(Grades!CD58,ASLevels,2,FALSE)))</f>
        <v/>
      </c>
      <c r="CE58" s="6" t="str">
        <f>IF(Grades!CE58="","",(VLOOKUP(Grades!CE58,ASLevels,2,FALSE)))</f>
        <v/>
      </c>
      <c r="CF58" s="6" t="str">
        <f>IF(Grades!CF58="","",(VLOOKUP(Grades!CF58,ASLevels,2,FALSE)))</f>
        <v/>
      </c>
      <c r="CG58" s="6" t="str">
        <f>IF(Grades!CG58="","",(VLOOKUP(Grades!CG58,ASLevels,2,FALSE)))</f>
        <v/>
      </c>
      <c r="CH58" s="6" t="str">
        <f>IF(Grades!CH58="","",(VLOOKUP(Grades!CH58,ASLevels,2,FALSE)))</f>
        <v/>
      </c>
      <c r="CI58" s="6" t="str">
        <f>IF(Grades!CI58="","",(VLOOKUP(Grades!CI58,ASLevels,2,FALSE)))</f>
        <v/>
      </c>
      <c r="CJ58" s="6" t="str">
        <f>IF(Grades!CJ58="","",(VLOOKUP(Grades!CJ58,ASLevels,2,FALSE)))</f>
        <v/>
      </c>
      <c r="CK58" s="6" t="str">
        <f>IF(Grades!CK58="","",(VLOOKUP(Grades!CK58,ASLevels,2,FALSE)))</f>
        <v/>
      </c>
      <c r="CL58" s="6" t="str">
        <f>IF(Grades!CL58="","",(VLOOKUP(Grades!CL58,ASLevels,2,FALSE)))</f>
        <v/>
      </c>
      <c r="CM58" s="6" t="str">
        <f>IF(Grades!CM58="","",(VLOOKUP(Grades!CM58,ASLevels,2,FALSE)))</f>
        <v/>
      </c>
      <c r="CN58" s="6" t="str">
        <f>IF(Grades!CN58="","",(VLOOKUP(Grades!CN58,ASLevels,2,FALSE)))</f>
        <v/>
      </c>
      <c r="CO58" s="39" t="str">
        <f>IF(Grades!CO58="","",(VLOOKUP(Grades!CO58,EP,2,FALSE)))</f>
        <v/>
      </c>
      <c r="CP58" s="9" t="str">
        <f>IF(Grades!CP58="","",(VLOOKUP(Grades!CP58,KeySkills,2,FALSE)))</f>
        <v/>
      </c>
      <c r="CQ58" s="9" t="str">
        <f>IF(Grades!CQ58="","",(VLOOKUP(Grades!CQ58,KeySkills,2,FALSE)))</f>
        <v/>
      </c>
      <c r="CR58" s="9" t="str">
        <f>IF(Grades!CR58="","",(VLOOKUP(Grades!CR58,KeySkills,2,FALSE)))</f>
        <v/>
      </c>
      <c r="CS58" s="13" t="str">
        <f>IF(Grades!CS58="","",(VLOOKUP(Grades!CS58,BTECOCRNatCert,2,FALSE)))</f>
        <v/>
      </c>
      <c r="CT58" s="13" t="str">
        <f>IF(Grades!CT58="","",(VLOOKUP(Grades!CT58,BTECOCRNatCert,2,FALSE)))</f>
        <v/>
      </c>
      <c r="CU58" s="13" t="str">
        <f>IF(Grades!CU58="","",(VLOOKUP(Grades!CU58,BTECOCRNatCert,2,FALSE)))</f>
        <v/>
      </c>
      <c r="CV58" s="13" t="str">
        <f>IF(Grades!CV58="","",(VLOOKUP(Grades!CV58,BTECOCRNatCert,2,FALSE)))</f>
        <v/>
      </c>
      <c r="CW58" s="13" t="str">
        <f>IF(Grades!CW58="","",(VLOOKUP(Grades!CW58,BTECOCRNatCert,2,FALSE)))</f>
        <v/>
      </c>
      <c r="CX58" s="13" t="str">
        <f>IF(Grades!CX58="","",(VLOOKUP(Grades!CX58,BTECOCRNatCert,2,FALSE)))</f>
        <v/>
      </c>
      <c r="CY58" s="13" t="str">
        <f>IF(Grades!CY58="","",(VLOOKUP(Grades!CY58,BTECOCRNatCert,2,FALSE)))</f>
        <v/>
      </c>
      <c r="CZ58" s="15" t="str">
        <f>IF(Grades!CZ58="","",(VLOOKUP(Grades!CZ58,BTECNatDip,2,FALSE)))</f>
        <v/>
      </c>
      <c r="DA58" s="15" t="str">
        <f>IF(Grades!DA58="","",(VLOOKUP(Grades!DA58,BTECNatDip,2,FALSE)))</f>
        <v/>
      </c>
      <c r="DB58" s="15" t="str">
        <f>IF(Grades!DB58="","",(VLOOKUP(Grades!DB58,BTECNatDip,2,FALSE)))</f>
        <v/>
      </c>
      <c r="DC58" s="21" t="str">
        <f>IF(Grades!DC58="","",(VLOOKUP(Grades!DC58,OCRNatDip,2,FALSE)))</f>
        <v/>
      </c>
      <c r="DD58" s="21" t="str">
        <f>IF(Grades!DD58="","",(VLOOKUP(Grades!DD58,OCRNatDip,2,FALSE)))</f>
        <v/>
      </c>
      <c r="DE58" s="21" t="str">
        <f>IF(Grades!DE58="","",(VLOOKUP(Grades!DE58,OCRNatDip,2,FALSE)))</f>
        <v/>
      </c>
      <c r="DF58" s="37" t="str">
        <f>IF(Grades!DF58="","",(VLOOKUP(Grades!DF58,BTECExtDip,2,FALSE)))</f>
        <v/>
      </c>
      <c r="DG58" s="37" t="str">
        <f>IF(Grades!DG58="","",(VLOOKUP(Grades!DG58,BTECExtDip,2,FALSE)))</f>
        <v/>
      </c>
      <c r="DH58" s="37" t="str">
        <f>IF(Grades!DH58="","",(VLOOKUP(Grades!DH58,BTECExtDip,2,FALSE)))</f>
        <v/>
      </c>
      <c r="DI58" s="21" t="str">
        <f>IF(Grades!DI58="","",(VLOOKUP(Grades!DI58,OCRExtDip,2,FALSE)))</f>
        <v/>
      </c>
      <c r="DJ58" s="21" t="str">
        <f>IF(Grades!DJ58="","",(VLOOKUP(Grades!DJ58,OCRExtDip,2,FALSE)))</f>
        <v/>
      </c>
      <c r="DK58" s="21" t="str">
        <f>IF(Grades!DK58="","",(VLOOKUP(Grades!DK58,OCRExtDip,2,FALSE)))</f>
        <v/>
      </c>
      <c r="DL58" s="17" t="str">
        <f>IF(Grades!DL58="","",(VLOOKUP(Grades!DL58,PL,2,FALSE)))</f>
        <v/>
      </c>
      <c r="DM58" s="38" t="str">
        <f>IF(Grades!DM58="","",(VLOOKUP(Grades!DM58,FSM,2,FALSE)))</f>
        <v/>
      </c>
      <c r="DN58" s="38" t="str">
        <f>IF(Grades!DN58="","",(VLOOKUP(Grades!DN58,FSM,2,FALSE)))</f>
        <v/>
      </c>
      <c r="DO58" s="9" t="str">
        <f>IF(Grades!DO58="","",(VLOOKUP(Grades!DO58,AEA,2,FALSE)))</f>
        <v/>
      </c>
      <c r="DP58" s="9" t="str">
        <f>IF(Grades!DP58="","",(VLOOKUP(Grades!DP58,AEA,2,FALSE)))</f>
        <v/>
      </c>
      <c r="DQ58" s="9" t="str">
        <f>IF(Grades!DQ58="","",(VLOOKUP(Grades!DQ58,AEA,2,FALSE)))</f>
        <v/>
      </c>
      <c r="DR58" s="62" t="str">
        <f>IF(Grades!DR58="","",(VLOOKUP(Grades!DR58,AllDip?,2,FALSE)))</f>
        <v/>
      </c>
      <c r="DT58" s="1">
        <f t="shared" si="14"/>
        <v>0</v>
      </c>
      <c r="DU58" s="1">
        <f t="shared" si="23"/>
        <v>0</v>
      </c>
      <c r="DV58" s="1">
        <f t="shared" si="24"/>
        <v>0</v>
      </c>
      <c r="DW58" s="1">
        <f t="shared" si="25"/>
        <v>0</v>
      </c>
      <c r="DX58" s="1">
        <f t="shared" si="26"/>
        <v>0</v>
      </c>
      <c r="DY58" s="172">
        <f t="shared" si="4"/>
        <v>0</v>
      </c>
      <c r="DZ58" s="1">
        <f t="shared" si="27"/>
        <v>0</v>
      </c>
      <c r="EA58" s="1">
        <f t="shared" si="28"/>
        <v>0</v>
      </c>
      <c r="EB58" s="1">
        <f t="shared" si="29"/>
        <v>0</v>
      </c>
      <c r="EC58" s="1">
        <f t="shared" si="30"/>
        <v>0</v>
      </c>
      <c r="ED58" s="1">
        <f t="shared" si="31"/>
        <v>0</v>
      </c>
      <c r="EE58" s="1">
        <f t="shared" si="32"/>
        <v>0</v>
      </c>
      <c r="EF58" s="1">
        <f t="shared" si="33"/>
        <v>0</v>
      </c>
      <c r="EG58" s="1">
        <f t="shared" si="34"/>
        <v>0</v>
      </c>
      <c r="EH58" s="1">
        <f t="shared" si="15"/>
        <v>0</v>
      </c>
      <c r="EI58" s="1">
        <f t="shared" si="16"/>
        <v>0</v>
      </c>
      <c r="EJ58" s="1">
        <f t="shared" si="17"/>
        <v>0</v>
      </c>
      <c r="EK58" s="1">
        <f t="shared" si="22"/>
        <v>0</v>
      </c>
      <c r="EL58" s="1">
        <f t="shared" si="18"/>
        <v>0</v>
      </c>
      <c r="EM58" s="1" t="e">
        <f t="shared" si="19"/>
        <v>#DIV/0!</v>
      </c>
      <c r="EN58" s="1" t="e">
        <f t="shared" si="20"/>
        <v>#DIV/0!</v>
      </c>
      <c r="EO58" s="1" t="e">
        <f t="shared" si="21"/>
        <v>#DIV/0!</v>
      </c>
    </row>
    <row r="59" spans="1:145" ht="11.25" x14ac:dyDescent="0.2">
      <c r="A59" s="92"/>
      <c r="B59" s="92"/>
      <c r="C59" s="92"/>
      <c r="D59" s="92"/>
      <c r="E59" s="3" t="str">
        <f>IF(Grades!E59="","",(VLOOKUP(Grades!E59,ALevels,2,FALSE)))</f>
        <v/>
      </c>
      <c r="F59" s="3" t="str">
        <f>IF(Grades!F59="","",(VLOOKUP(Grades!F59,ALevels,2,FALSE)))</f>
        <v/>
      </c>
      <c r="G59" s="3" t="str">
        <f>IF(Grades!G59="","",(VLOOKUP(Grades!G59,ALevels,2,FALSE)))</f>
        <v/>
      </c>
      <c r="H59" s="3" t="str">
        <f>IF(Grades!H59="","",(VLOOKUP(Grades!H59,ALevels,2,FALSE)))</f>
        <v/>
      </c>
      <c r="I59" s="3" t="str">
        <f>IF(Grades!I59="","",(VLOOKUP(Grades!I59,ALevels,2,FALSE)))</f>
        <v/>
      </c>
      <c r="J59" s="3" t="str">
        <f>IF(Grades!J59="","",(VLOOKUP(Grades!J59,ALevels,2,FALSE)))</f>
        <v/>
      </c>
      <c r="K59" s="3" t="str">
        <f>IF(Grades!K59="","",(VLOOKUP(Grades!K59,ALevels,2,FALSE)))</f>
        <v/>
      </c>
      <c r="L59" s="3" t="str">
        <f>IF(Grades!L59="","",(VLOOKUP(Grades!L59,ALevels,2,FALSE)))</f>
        <v/>
      </c>
      <c r="M59" s="3" t="str">
        <f>IF(Grades!M59="","",(VLOOKUP(Grades!M59,ALevels,2,FALSE)))</f>
        <v/>
      </c>
      <c r="N59" s="3" t="str">
        <f>IF(Grades!N59="","",(VLOOKUP(Grades!N59,ALevels,2,FALSE)))</f>
        <v/>
      </c>
      <c r="O59" s="3" t="str">
        <f>IF(Grades!O59="","",(VLOOKUP(Grades!O59,ALevels,2,FALSE)))</f>
        <v/>
      </c>
      <c r="P59" s="3" t="str">
        <f>IF(Grades!P59="","",(VLOOKUP(Grades!P59,ALevels,2,FALSE)))</f>
        <v/>
      </c>
      <c r="Q59" s="3" t="str">
        <f>IF(Grades!Q59="","",(VLOOKUP(Grades!Q59,ALevels,2,FALSE)))</f>
        <v/>
      </c>
      <c r="R59" s="3" t="str">
        <f>IF(Grades!R59="","",(VLOOKUP(Grades!R59,ALevels,2,FALSE)))</f>
        <v/>
      </c>
      <c r="S59" s="3" t="str">
        <f>IF(Grades!S59="","",(VLOOKUP(Grades!S59,ALevels,2,FALSE)))</f>
        <v/>
      </c>
      <c r="T59" s="3" t="str">
        <f>IF(Grades!T59="","",(VLOOKUP(Grades!T59,ALevels,2,FALSE)))</f>
        <v/>
      </c>
      <c r="U59" s="3" t="str">
        <f>IF(Grades!U59="","",(VLOOKUP(Grades!U59,ALevels,2,FALSE)))</f>
        <v/>
      </c>
      <c r="V59" s="3" t="str">
        <f>IF(Grades!V59="","",(VLOOKUP(Grades!V59,ALevels,2,FALSE)))</f>
        <v/>
      </c>
      <c r="W59" s="3" t="str">
        <f>IF(Grades!W59="","",(VLOOKUP(Grades!W59,ALevels,2,FALSE)))</f>
        <v/>
      </c>
      <c r="X59" s="3" t="str">
        <f>IF(Grades!X59="","",(VLOOKUP(Grades!X59,ALevels,2,FALSE)))</f>
        <v/>
      </c>
      <c r="Y59" s="3" t="str">
        <f>IF(Grades!Y59="","",(VLOOKUP(Grades!Y59,ALevels,2,FALSE)))</f>
        <v/>
      </c>
      <c r="Z59" s="3" t="str">
        <f>IF(Grades!Z59="","",(VLOOKUP(Grades!Z59,ALevels,2,FALSE)))</f>
        <v/>
      </c>
      <c r="AA59" s="3" t="str">
        <f>IF(Grades!AA59="","",(VLOOKUP(Grades!AA59,ALevels,2,FALSE)))</f>
        <v/>
      </c>
      <c r="AB59" s="3" t="str">
        <f>IF(Grades!AB59="","",(VLOOKUP(Grades!AB59,ALevels,2,FALSE)))</f>
        <v/>
      </c>
      <c r="AC59" s="3" t="str">
        <f>IF(Grades!AC59="","",(VLOOKUP(Grades!AC59,ALevels,2,FALSE)))</f>
        <v/>
      </c>
      <c r="AD59" s="3" t="str">
        <f>IF(Grades!AD59="","",(VLOOKUP(Grades!AD59,ALevels,2,FALSE)))</f>
        <v/>
      </c>
      <c r="AE59" s="3" t="str">
        <f>IF(Grades!AE59="","",(VLOOKUP(Grades!AE59,ALevels,2,FALSE)))</f>
        <v/>
      </c>
      <c r="AF59" s="3" t="str">
        <f>IF(Grades!AF59="","",(VLOOKUP(Grades!AF59,ALevels,2,FALSE)))</f>
        <v/>
      </c>
      <c r="AG59" s="3" t="str">
        <f>IF(Grades!AG59="","",(VLOOKUP(Grades!AG59,ALevels,2,FALSE)))</f>
        <v/>
      </c>
      <c r="AH59" s="3" t="str">
        <f>IF(Grades!AH59="","",(VLOOKUP(Grades!AH59,ALevels,2,FALSE)))</f>
        <v/>
      </c>
      <c r="AI59" s="3" t="str">
        <f>IF(Grades!AI59="","",(VLOOKUP(Grades!AI59,ALevels,2,FALSE)))</f>
        <v/>
      </c>
      <c r="AJ59" s="3" t="str">
        <f>IF(Grades!AJ59="","",(VLOOKUP(Grades!AJ59,ALevels,2,FALSE)))</f>
        <v/>
      </c>
      <c r="AK59" s="3" t="str">
        <f>IF(Grades!AK59="","",(VLOOKUP(Grades!AK59,ALevels,2,FALSE)))</f>
        <v/>
      </c>
      <c r="AL59" s="3" t="str">
        <f>IF(Grades!AL59="","",(VLOOKUP(Grades!AL59,ALevels,2,FALSE)))</f>
        <v/>
      </c>
      <c r="AM59" s="3" t="str">
        <f>IF(Grades!AM59="","",(VLOOKUP(Grades!AM59,ALevels,2,FALSE)))</f>
        <v/>
      </c>
      <c r="AN59" s="3" t="str">
        <f>IF(Grades!AN59="","",(VLOOKUP(Grades!AN59,ALevels,2,FALSE)))</f>
        <v/>
      </c>
      <c r="AO59" s="3" t="str">
        <f>IF(Grades!AO59="","",(VLOOKUP(Grades!AO59,ALevels,2,FALSE)))</f>
        <v/>
      </c>
      <c r="AP59" s="3" t="str">
        <f>IF(Grades!AP59="","",(VLOOKUP(Grades!AP59,ALevels,2,FALSE)))</f>
        <v/>
      </c>
      <c r="AQ59" s="3" t="str">
        <f>IF(Grades!AQ59="","",(VLOOKUP(Grades!AQ59,ALevels,2,FALSE)))</f>
        <v/>
      </c>
      <c r="AR59" s="3" t="str">
        <f>IF(Grades!AR59="","",(VLOOKUP(Grades!AR59,ALevels,2,FALSE)))</f>
        <v/>
      </c>
      <c r="AS59" s="3" t="str">
        <f>IF(Grades!AS59="","",(VLOOKUP(Grades!AS59,ALevels,2,FALSE)))</f>
        <v/>
      </c>
      <c r="AT59" s="3" t="str">
        <f>IF(Grades!AT59="","",(VLOOKUP(Grades!AT59,ALevels,2,FALSE)))</f>
        <v/>
      </c>
      <c r="AU59" s="3" t="str">
        <f>IF(Grades!AU59="","",(VLOOKUP(Grades!AU59,ALevels,2,FALSE)))</f>
        <v/>
      </c>
      <c r="AV59" s="3" t="str">
        <f>IF(Grades!AV59="","",(VLOOKUP(Grades!AV59,ALevels,2,FALSE)))</f>
        <v/>
      </c>
      <c r="AW59" s="6" t="str">
        <f>IF(Grades!AW59="","",(VLOOKUP(Grades!AW59,ASLevels,2,FALSE)))</f>
        <v/>
      </c>
      <c r="AX59" s="6" t="str">
        <f>IF(Grades!AX59="","",(VLOOKUP(Grades!AX59,ASLevels,2,FALSE)))</f>
        <v/>
      </c>
      <c r="AY59" s="6" t="str">
        <f>IF(Grades!AY59="","",(VLOOKUP(Grades!AY59,ASLevels,2,FALSE)))</f>
        <v/>
      </c>
      <c r="AZ59" s="6" t="str">
        <f>IF(Grades!AZ59="","",(VLOOKUP(Grades!AZ59,ASLevels,2,FALSE)))</f>
        <v/>
      </c>
      <c r="BA59" s="6" t="str">
        <f>IF(Grades!BA59="","",(VLOOKUP(Grades!BA59,ASLevels,2,FALSE)))</f>
        <v/>
      </c>
      <c r="BB59" s="6" t="str">
        <f>IF(Grades!BB59="","",(VLOOKUP(Grades!BB59,ASLevels,2,FALSE)))</f>
        <v/>
      </c>
      <c r="BC59" s="6" t="str">
        <f>IF(Grades!BC59="","",(VLOOKUP(Grades!BC59,ASLevels,2,FALSE)))</f>
        <v/>
      </c>
      <c r="BD59" s="6" t="str">
        <f>IF(Grades!BD59="","",(VLOOKUP(Grades!BD59,ASLevels,2,FALSE)))</f>
        <v/>
      </c>
      <c r="BE59" s="6" t="str">
        <f>IF(Grades!BE59="","",(VLOOKUP(Grades!BE59,ASLevels,2,FALSE)))</f>
        <v/>
      </c>
      <c r="BF59" s="6" t="str">
        <f>IF(Grades!BF59="","",(VLOOKUP(Grades!BF59,ASLevels,2,FALSE)))</f>
        <v/>
      </c>
      <c r="BG59" s="6" t="str">
        <f>IF(Grades!BG59="","",(VLOOKUP(Grades!BG59,ASLevels,2,FALSE)))</f>
        <v/>
      </c>
      <c r="BH59" s="6" t="str">
        <f>IF(Grades!BH59="","",(VLOOKUP(Grades!BH59,ASLevels,2,FALSE)))</f>
        <v/>
      </c>
      <c r="BI59" s="6" t="str">
        <f>IF(Grades!BI59="","",(VLOOKUP(Grades!BI59,ASLevels,2,FALSE)))</f>
        <v/>
      </c>
      <c r="BJ59" s="6" t="str">
        <f>IF(Grades!BJ59="","",(VLOOKUP(Grades!BJ59,ASLevels,2,FALSE)))</f>
        <v/>
      </c>
      <c r="BK59" s="6" t="str">
        <f>IF(Grades!BK59="","",(VLOOKUP(Grades!BK59,ASLevels,2,FALSE)))</f>
        <v/>
      </c>
      <c r="BL59" s="6" t="str">
        <f>IF(Grades!BL59="","",(VLOOKUP(Grades!BL59,ASLevels,2,FALSE)))</f>
        <v/>
      </c>
      <c r="BM59" s="6" t="str">
        <f>IF(Grades!BM59="","",(VLOOKUP(Grades!BM59,ASLevels,2,FALSE)))</f>
        <v/>
      </c>
      <c r="BN59" s="6" t="str">
        <f>IF(Grades!BN59="","",(VLOOKUP(Grades!BN59,ASLevels,2,FALSE)))</f>
        <v/>
      </c>
      <c r="BO59" s="6" t="str">
        <f>IF(Grades!BO59="","",(VLOOKUP(Grades!BO59,ASLevels,2,FALSE)))</f>
        <v/>
      </c>
      <c r="BP59" s="6" t="str">
        <f>IF(Grades!BP59="","",(VLOOKUP(Grades!BP59,ASLevels,2,FALSE)))</f>
        <v/>
      </c>
      <c r="BQ59" s="6" t="str">
        <f>IF(Grades!BQ59="","",(VLOOKUP(Grades!BQ59,ASLevels,2,FALSE)))</f>
        <v/>
      </c>
      <c r="BR59" s="6" t="str">
        <f>IF(Grades!BR59="","",(VLOOKUP(Grades!BR59,ASLevels,2,FALSE)))</f>
        <v/>
      </c>
      <c r="BS59" s="6" t="str">
        <f>IF(Grades!BS59="","",(VLOOKUP(Grades!BS59,ASLevels,2,FALSE)))</f>
        <v/>
      </c>
      <c r="BT59" s="6" t="str">
        <f>IF(Grades!BT59="","",(VLOOKUP(Grades!BT59,ASLevels,2,FALSE)))</f>
        <v/>
      </c>
      <c r="BU59" s="6" t="str">
        <f>IF(Grades!BU59="","",(VLOOKUP(Grades!BU59,ASLevels,2,FALSE)))</f>
        <v/>
      </c>
      <c r="BV59" s="6" t="str">
        <f>IF(Grades!BV59="","",(VLOOKUP(Grades!BV59,ASLevels,2,FALSE)))</f>
        <v/>
      </c>
      <c r="BW59" s="6" t="str">
        <f>IF(Grades!BW59="","",(VLOOKUP(Grades!BW59,ASLevels,2,FALSE)))</f>
        <v/>
      </c>
      <c r="BX59" s="6" t="str">
        <f>IF(Grades!BX59="","",(VLOOKUP(Grades!BX59,ASLevels,2,FALSE)))</f>
        <v/>
      </c>
      <c r="BY59" s="6" t="str">
        <f>IF(Grades!BY59="","",(VLOOKUP(Grades!BY59,ASLevels,2,FALSE)))</f>
        <v/>
      </c>
      <c r="BZ59" s="6" t="str">
        <f>IF(Grades!BZ59="","",(VLOOKUP(Grades!BZ59,ASLevels,2,FALSE)))</f>
        <v/>
      </c>
      <c r="CA59" s="6" t="str">
        <f>IF(Grades!CA59="","",(VLOOKUP(Grades!CA59,ASLevels,2,FALSE)))</f>
        <v/>
      </c>
      <c r="CB59" s="6" t="str">
        <f>IF(Grades!CB59="","",(VLOOKUP(Grades!CB59,ASLevels,2,FALSE)))</f>
        <v/>
      </c>
      <c r="CC59" s="6" t="str">
        <f>IF(Grades!CC59="","",(VLOOKUP(Grades!CC59,ASLevels,2,FALSE)))</f>
        <v/>
      </c>
      <c r="CD59" s="6" t="str">
        <f>IF(Grades!CD59="","",(VLOOKUP(Grades!CD59,ASLevels,2,FALSE)))</f>
        <v/>
      </c>
      <c r="CE59" s="6" t="str">
        <f>IF(Grades!CE59="","",(VLOOKUP(Grades!CE59,ASLevels,2,FALSE)))</f>
        <v/>
      </c>
      <c r="CF59" s="6" t="str">
        <f>IF(Grades!CF59="","",(VLOOKUP(Grades!CF59,ASLevels,2,FALSE)))</f>
        <v/>
      </c>
      <c r="CG59" s="6" t="str">
        <f>IF(Grades!CG59="","",(VLOOKUP(Grades!CG59,ASLevels,2,FALSE)))</f>
        <v/>
      </c>
      <c r="CH59" s="6" t="str">
        <f>IF(Grades!CH59="","",(VLOOKUP(Grades!CH59,ASLevels,2,FALSE)))</f>
        <v/>
      </c>
      <c r="CI59" s="6" t="str">
        <f>IF(Grades!CI59="","",(VLOOKUP(Grades!CI59,ASLevels,2,FALSE)))</f>
        <v/>
      </c>
      <c r="CJ59" s="6" t="str">
        <f>IF(Grades!CJ59="","",(VLOOKUP(Grades!CJ59,ASLevels,2,FALSE)))</f>
        <v/>
      </c>
      <c r="CK59" s="6" t="str">
        <f>IF(Grades!CK59="","",(VLOOKUP(Grades!CK59,ASLevels,2,FALSE)))</f>
        <v/>
      </c>
      <c r="CL59" s="6" t="str">
        <f>IF(Grades!CL59="","",(VLOOKUP(Grades!CL59,ASLevels,2,FALSE)))</f>
        <v/>
      </c>
      <c r="CM59" s="6" t="str">
        <f>IF(Grades!CM59="","",(VLOOKUP(Grades!CM59,ASLevels,2,FALSE)))</f>
        <v/>
      </c>
      <c r="CN59" s="6" t="str">
        <f>IF(Grades!CN59="","",(VLOOKUP(Grades!CN59,ASLevels,2,FALSE)))</f>
        <v/>
      </c>
      <c r="CO59" s="39" t="str">
        <f>IF(Grades!CO59="","",(VLOOKUP(Grades!CO59,EP,2,FALSE)))</f>
        <v/>
      </c>
      <c r="CP59" s="9" t="str">
        <f>IF(Grades!CP59="","",(VLOOKUP(Grades!CP59,KeySkills,2,FALSE)))</f>
        <v/>
      </c>
      <c r="CQ59" s="9" t="str">
        <f>IF(Grades!CQ59="","",(VLOOKUP(Grades!CQ59,KeySkills,2,FALSE)))</f>
        <v/>
      </c>
      <c r="CR59" s="9" t="str">
        <f>IF(Grades!CR59="","",(VLOOKUP(Grades!CR59,KeySkills,2,FALSE)))</f>
        <v/>
      </c>
      <c r="CS59" s="13" t="str">
        <f>IF(Grades!CS59="","",(VLOOKUP(Grades!CS59,BTECOCRNatCert,2,FALSE)))</f>
        <v/>
      </c>
      <c r="CT59" s="13" t="str">
        <f>IF(Grades!CT59="","",(VLOOKUP(Grades!CT59,BTECOCRNatCert,2,FALSE)))</f>
        <v/>
      </c>
      <c r="CU59" s="13" t="str">
        <f>IF(Grades!CU59="","",(VLOOKUP(Grades!CU59,BTECOCRNatCert,2,FALSE)))</f>
        <v/>
      </c>
      <c r="CV59" s="13" t="str">
        <f>IF(Grades!CV59="","",(VLOOKUP(Grades!CV59,BTECOCRNatCert,2,FALSE)))</f>
        <v/>
      </c>
      <c r="CW59" s="13" t="str">
        <f>IF(Grades!CW59="","",(VLOOKUP(Grades!CW59,BTECOCRNatCert,2,FALSE)))</f>
        <v/>
      </c>
      <c r="CX59" s="13" t="str">
        <f>IF(Grades!CX59="","",(VLOOKUP(Grades!CX59,BTECOCRNatCert,2,FALSE)))</f>
        <v/>
      </c>
      <c r="CY59" s="13" t="str">
        <f>IF(Grades!CY59="","",(VLOOKUP(Grades!CY59,BTECOCRNatCert,2,FALSE)))</f>
        <v/>
      </c>
      <c r="CZ59" s="15" t="str">
        <f>IF(Grades!CZ59="","",(VLOOKUP(Grades!CZ59,BTECNatDip,2,FALSE)))</f>
        <v/>
      </c>
      <c r="DA59" s="15" t="str">
        <f>IF(Grades!DA59="","",(VLOOKUP(Grades!DA59,BTECNatDip,2,FALSE)))</f>
        <v/>
      </c>
      <c r="DB59" s="15" t="str">
        <f>IF(Grades!DB59="","",(VLOOKUP(Grades!DB59,BTECNatDip,2,FALSE)))</f>
        <v/>
      </c>
      <c r="DC59" s="21" t="str">
        <f>IF(Grades!DC59="","",(VLOOKUP(Grades!DC59,OCRNatDip,2,FALSE)))</f>
        <v/>
      </c>
      <c r="DD59" s="21" t="str">
        <f>IF(Grades!DD59="","",(VLOOKUP(Grades!DD59,OCRNatDip,2,FALSE)))</f>
        <v/>
      </c>
      <c r="DE59" s="21" t="str">
        <f>IF(Grades!DE59="","",(VLOOKUP(Grades!DE59,OCRNatDip,2,FALSE)))</f>
        <v/>
      </c>
      <c r="DF59" s="37" t="str">
        <f>IF(Grades!DF59="","",(VLOOKUP(Grades!DF59,BTECExtDip,2,FALSE)))</f>
        <v/>
      </c>
      <c r="DG59" s="37" t="str">
        <f>IF(Grades!DG59="","",(VLOOKUP(Grades!DG59,BTECExtDip,2,FALSE)))</f>
        <v/>
      </c>
      <c r="DH59" s="37" t="str">
        <f>IF(Grades!DH59="","",(VLOOKUP(Grades!DH59,BTECExtDip,2,FALSE)))</f>
        <v/>
      </c>
      <c r="DI59" s="21" t="str">
        <f>IF(Grades!DI59="","",(VLOOKUP(Grades!DI59,OCRExtDip,2,FALSE)))</f>
        <v/>
      </c>
      <c r="DJ59" s="21" t="str">
        <f>IF(Grades!DJ59="","",(VLOOKUP(Grades!DJ59,OCRExtDip,2,FALSE)))</f>
        <v/>
      </c>
      <c r="DK59" s="21" t="str">
        <f>IF(Grades!DK59="","",(VLOOKUP(Grades!DK59,OCRExtDip,2,FALSE)))</f>
        <v/>
      </c>
      <c r="DL59" s="17" t="str">
        <f>IF(Grades!DL59="","",(VLOOKUP(Grades!DL59,PL,2,FALSE)))</f>
        <v/>
      </c>
      <c r="DM59" s="38" t="str">
        <f>IF(Grades!DM59="","",(VLOOKUP(Grades!DM59,FSM,2,FALSE)))</f>
        <v/>
      </c>
      <c r="DN59" s="38" t="str">
        <f>IF(Grades!DN59="","",(VLOOKUP(Grades!DN59,FSM,2,FALSE)))</f>
        <v/>
      </c>
      <c r="DO59" s="9" t="str">
        <f>IF(Grades!DO59="","",(VLOOKUP(Grades!DO59,AEA,2,FALSE)))</f>
        <v/>
      </c>
      <c r="DP59" s="9" t="str">
        <f>IF(Grades!DP59="","",(VLOOKUP(Grades!DP59,AEA,2,FALSE)))</f>
        <v/>
      </c>
      <c r="DQ59" s="9" t="str">
        <f>IF(Grades!DQ59="","",(VLOOKUP(Grades!DQ59,AEA,2,FALSE)))</f>
        <v/>
      </c>
      <c r="DR59" s="62" t="str">
        <f>IF(Grades!DR59="","",(VLOOKUP(Grades!DR59,AllDip?,2,FALSE)))</f>
        <v/>
      </c>
      <c r="DT59" s="1">
        <f t="shared" si="14"/>
        <v>0</v>
      </c>
      <c r="DU59" s="1">
        <f t="shared" si="23"/>
        <v>0</v>
      </c>
      <c r="DV59" s="1">
        <f t="shared" si="24"/>
        <v>0</v>
      </c>
      <c r="DW59" s="1">
        <f t="shared" si="25"/>
        <v>0</v>
      </c>
      <c r="DX59" s="1">
        <f t="shared" si="26"/>
        <v>0</v>
      </c>
      <c r="DY59" s="172">
        <f t="shared" si="4"/>
        <v>0</v>
      </c>
      <c r="DZ59" s="1">
        <f t="shared" si="27"/>
        <v>0</v>
      </c>
      <c r="EA59" s="1">
        <f t="shared" si="28"/>
        <v>0</v>
      </c>
      <c r="EB59" s="1">
        <f t="shared" si="29"/>
        <v>0</v>
      </c>
      <c r="EC59" s="1">
        <f t="shared" si="30"/>
        <v>0</v>
      </c>
      <c r="ED59" s="1">
        <f t="shared" si="31"/>
        <v>0</v>
      </c>
      <c r="EE59" s="1">
        <f t="shared" si="32"/>
        <v>0</v>
      </c>
      <c r="EF59" s="1">
        <f t="shared" si="33"/>
        <v>0</v>
      </c>
      <c r="EG59" s="1">
        <f t="shared" si="34"/>
        <v>0</v>
      </c>
      <c r="EH59" s="1">
        <f t="shared" si="15"/>
        <v>0</v>
      </c>
      <c r="EI59" s="1">
        <f t="shared" si="16"/>
        <v>0</v>
      </c>
      <c r="EJ59" s="1">
        <f t="shared" si="17"/>
        <v>0</v>
      </c>
      <c r="EK59" s="1">
        <f t="shared" si="22"/>
        <v>0</v>
      </c>
      <c r="EL59" s="1">
        <f t="shared" si="18"/>
        <v>0</v>
      </c>
      <c r="EM59" s="1" t="e">
        <f t="shared" si="19"/>
        <v>#DIV/0!</v>
      </c>
      <c r="EN59" s="1" t="e">
        <f t="shared" si="20"/>
        <v>#DIV/0!</v>
      </c>
      <c r="EO59" s="1" t="e">
        <f t="shared" si="21"/>
        <v>#DIV/0!</v>
      </c>
    </row>
    <row r="60" spans="1:145" ht="11.25" x14ac:dyDescent="0.2">
      <c r="A60" s="92"/>
      <c r="B60" s="92"/>
      <c r="C60" s="92"/>
      <c r="D60" s="92"/>
      <c r="E60" s="3" t="str">
        <f>IF(Grades!E60="","",(VLOOKUP(Grades!E60,ALevels,2,FALSE)))</f>
        <v/>
      </c>
      <c r="F60" s="3" t="str">
        <f>IF(Grades!F60="","",(VLOOKUP(Grades!F60,ALevels,2,FALSE)))</f>
        <v/>
      </c>
      <c r="G60" s="3" t="str">
        <f>IF(Grades!G60="","",(VLOOKUP(Grades!G60,ALevels,2,FALSE)))</f>
        <v/>
      </c>
      <c r="H60" s="3" t="str">
        <f>IF(Grades!H60="","",(VLOOKUP(Grades!H60,ALevels,2,FALSE)))</f>
        <v/>
      </c>
      <c r="I60" s="3" t="str">
        <f>IF(Grades!I60="","",(VLOOKUP(Grades!I60,ALevels,2,FALSE)))</f>
        <v/>
      </c>
      <c r="J60" s="3" t="str">
        <f>IF(Grades!J60="","",(VLOOKUP(Grades!J60,ALevels,2,FALSE)))</f>
        <v/>
      </c>
      <c r="K60" s="3" t="str">
        <f>IF(Grades!K60="","",(VLOOKUP(Grades!K60,ALevels,2,FALSE)))</f>
        <v/>
      </c>
      <c r="L60" s="3" t="str">
        <f>IF(Grades!L60="","",(VLOOKUP(Grades!L60,ALevels,2,FALSE)))</f>
        <v/>
      </c>
      <c r="M60" s="3" t="str">
        <f>IF(Grades!M60="","",(VLOOKUP(Grades!M60,ALevels,2,FALSE)))</f>
        <v/>
      </c>
      <c r="N60" s="3" t="str">
        <f>IF(Grades!N60="","",(VLOOKUP(Grades!N60,ALevels,2,FALSE)))</f>
        <v/>
      </c>
      <c r="O60" s="3" t="str">
        <f>IF(Grades!O60="","",(VLOOKUP(Grades!O60,ALevels,2,FALSE)))</f>
        <v/>
      </c>
      <c r="P60" s="3" t="str">
        <f>IF(Grades!P60="","",(VLOOKUP(Grades!P60,ALevels,2,FALSE)))</f>
        <v/>
      </c>
      <c r="Q60" s="3" t="str">
        <f>IF(Grades!Q60="","",(VLOOKUP(Grades!Q60,ALevels,2,FALSE)))</f>
        <v/>
      </c>
      <c r="R60" s="3" t="str">
        <f>IF(Grades!R60="","",(VLOOKUP(Grades!R60,ALevels,2,FALSE)))</f>
        <v/>
      </c>
      <c r="S60" s="3" t="str">
        <f>IF(Grades!S60="","",(VLOOKUP(Grades!S60,ALevels,2,FALSE)))</f>
        <v/>
      </c>
      <c r="T60" s="3" t="str">
        <f>IF(Grades!T60="","",(VLOOKUP(Grades!T60,ALevels,2,FALSE)))</f>
        <v/>
      </c>
      <c r="U60" s="3" t="str">
        <f>IF(Grades!U60="","",(VLOOKUP(Grades!U60,ALevels,2,FALSE)))</f>
        <v/>
      </c>
      <c r="V60" s="3" t="str">
        <f>IF(Grades!V60="","",(VLOOKUP(Grades!V60,ALevels,2,FALSE)))</f>
        <v/>
      </c>
      <c r="W60" s="3" t="str">
        <f>IF(Grades!W60="","",(VLOOKUP(Grades!W60,ALevels,2,FALSE)))</f>
        <v/>
      </c>
      <c r="X60" s="3" t="str">
        <f>IF(Grades!X60="","",(VLOOKUP(Grades!X60,ALevels,2,FALSE)))</f>
        <v/>
      </c>
      <c r="Y60" s="3" t="str">
        <f>IF(Grades!Y60="","",(VLOOKUP(Grades!Y60,ALevels,2,FALSE)))</f>
        <v/>
      </c>
      <c r="Z60" s="3" t="str">
        <f>IF(Grades!Z60="","",(VLOOKUP(Grades!Z60,ALevels,2,FALSE)))</f>
        <v/>
      </c>
      <c r="AA60" s="3" t="str">
        <f>IF(Grades!AA60="","",(VLOOKUP(Grades!AA60,ALevels,2,FALSE)))</f>
        <v/>
      </c>
      <c r="AB60" s="3" t="str">
        <f>IF(Grades!AB60="","",(VLOOKUP(Grades!AB60,ALevels,2,FALSE)))</f>
        <v/>
      </c>
      <c r="AC60" s="3" t="str">
        <f>IF(Grades!AC60="","",(VLOOKUP(Grades!AC60,ALevels,2,FALSE)))</f>
        <v/>
      </c>
      <c r="AD60" s="3" t="str">
        <f>IF(Grades!AD60="","",(VLOOKUP(Grades!AD60,ALevels,2,FALSE)))</f>
        <v/>
      </c>
      <c r="AE60" s="3" t="str">
        <f>IF(Grades!AE60="","",(VLOOKUP(Grades!AE60,ALevels,2,FALSE)))</f>
        <v/>
      </c>
      <c r="AF60" s="3" t="str">
        <f>IF(Grades!AF60="","",(VLOOKUP(Grades!AF60,ALevels,2,FALSE)))</f>
        <v/>
      </c>
      <c r="AG60" s="3" t="str">
        <f>IF(Grades!AG60="","",(VLOOKUP(Grades!AG60,ALevels,2,FALSE)))</f>
        <v/>
      </c>
      <c r="AH60" s="3" t="str">
        <f>IF(Grades!AH60="","",(VLOOKUP(Grades!AH60,ALevels,2,FALSE)))</f>
        <v/>
      </c>
      <c r="AI60" s="3" t="str">
        <f>IF(Grades!AI60="","",(VLOOKUP(Grades!AI60,ALevels,2,FALSE)))</f>
        <v/>
      </c>
      <c r="AJ60" s="3" t="str">
        <f>IF(Grades!AJ60="","",(VLOOKUP(Grades!AJ60,ALevels,2,FALSE)))</f>
        <v/>
      </c>
      <c r="AK60" s="3" t="str">
        <f>IF(Grades!AK60="","",(VLOOKUP(Grades!AK60,ALevels,2,FALSE)))</f>
        <v/>
      </c>
      <c r="AL60" s="3" t="str">
        <f>IF(Grades!AL60="","",(VLOOKUP(Grades!AL60,ALevels,2,FALSE)))</f>
        <v/>
      </c>
      <c r="AM60" s="3" t="str">
        <f>IF(Grades!AM60="","",(VLOOKUP(Grades!AM60,ALevels,2,FALSE)))</f>
        <v/>
      </c>
      <c r="AN60" s="3" t="str">
        <f>IF(Grades!AN60="","",(VLOOKUP(Grades!AN60,ALevels,2,FALSE)))</f>
        <v/>
      </c>
      <c r="AO60" s="3" t="str">
        <f>IF(Grades!AO60="","",(VLOOKUP(Grades!AO60,ALevels,2,FALSE)))</f>
        <v/>
      </c>
      <c r="AP60" s="3" t="str">
        <f>IF(Grades!AP60="","",(VLOOKUP(Grades!AP60,ALevels,2,FALSE)))</f>
        <v/>
      </c>
      <c r="AQ60" s="3" t="str">
        <f>IF(Grades!AQ60="","",(VLOOKUP(Grades!AQ60,ALevels,2,FALSE)))</f>
        <v/>
      </c>
      <c r="AR60" s="3" t="str">
        <f>IF(Grades!AR60="","",(VLOOKUP(Grades!AR60,ALevels,2,FALSE)))</f>
        <v/>
      </c>
      <c r="AS60" s="3" t="str">
        <f>IF(Grades!AS60="","",(VLOOKUP(Grades!AS60,ALevels,2,FALSE)))</f>
        <v/>
      </c>
      <c r="AT60" s="3" t="str">
        <f>IF(Grades!AT60="","",(VLOOKUP(Grades!AT60,ALevels,2,FALSE)))</f>
        <v/>
      </c>
      <c r="AU60" s="3" t="str">
        <f>IF(Grades!AU60="","",(VLOOKUP(Grades!AU60,ALevels,2,FALSE)))</f>
        <v/>
      </c>
      <c r="AV60" s="3" t="str">
        <f>IF(Grades!AV60="","",(VLOOKUP(Grades!AV60,ALevels,2,FALSE)))</f>
        <v/>
      </c>
      <c r="AW60" s="6" t="str">
        <f>IF(Grades!AW60="","",(VLOOKUP(Grades!AW60,ASLevels,2,FALSE)))</f>
        <v/>
      </c>
      <c r="AX60" s="6" t="str">
        <f>IF(Grades!AX60="","",(VLOOKUP(Grades!AX60,ASLevels,2,FALSE)))</f>
        <v/>
      </c>
      <c r="AY60" s="6" t="str">
        <f>IF(Grades!AY60="","",(VLOOKUP(Grades!AY60,ASLevels,2,FALSE)))</f>
        <v/>
      </c>
      <c r="AZ60" s="6" t="str">
        <f>IF(Grades!AZ60="","",(VLOOKUP(Grades!AZ60,ASLevels,2,FALSE)))</f>
        <v/>
      </c>
      <c r="BA60" s="6" t="str">
        <f>IF(Grades!BA60="","",(VLOOKUP(Grades!BA60,ASLevels,2,FALSE)))</f>
        <v/>
      </c>
      <c r="BB60" s="6" t="str">
        <f>IF(Grades!BB60="","",(VLOOKUP(Grades!BB60,ASLevels,2,FALSE)))</f>
        <v/>
      </c>
      <c r="BC60" s="6" t="str">
        <f>IF(Grades!BC60="","",(VLOOKUP(Grades!BC60,ASLevels,2,FALSE)))</f>
        <v/>
      </c>
      <c r="BD60" s="6" t="str">
        <f>IF(Grades!BD60="","",(VLOOKUP(Grades!BD60,ASLevels,2,FALSE)))</f>
        <v/>
      </c>
      <c r="BE60" s="6" t="str">
        <f>IF(Grades!BE60="","",(VLOOKUP(Grades!BE60,ASLevels,2,FALSE)))</f>
        <v/>
      </c>
      <c r="BF60" s="6" t="str">
        <f>IF(Grades!BF60="","",(VLOOKUP(Grades!BF60,ASLevels,2,FALSE)))</f>
        <v/>
      </c>
      <c r="BG60" s="6" t="str">
        <f>IF(Grades!BG60="","",(VLOOKUP(Grades!BG60,ASLevels,2,FALSE)))</f>
        <v/>
      </c>
      <c r="BH60" s="6" t="str">
        <f>IF(Grades!BH60="","",(VLOOKUP(Grades!BH60,ASLevels,2,FALSE)))</f>
        <v/>
      </c>
      <c r="BI60" s="6" t="str">
        <f>IF(Grades!BI60="","",(VLOOKUP(Grades!BI60,ASLevels,2,FALSE)))</f>
        <v/>
      </c>
      <c r="BJ60" s="6" t="str">
        <f>IF(Grades!BJ60="","",(VLOOKUP(Grades!BJ60,ASLevels,2,FALSE)))</f>
        <v/>
      </c>
      <c r="BK60" s="6" t="str">
        <f>IF(Grades!BK60="","",(VLOOKUP(Grades!BK60,ASLevels,2,FALSE)))</f>
        <v/>
      </c>
      <c r="BL60" s="6" t="str">
        <f>IF(Grades!BL60="","",(VLOOKUP(Grades!BL60,ASLevels,2,FALSE)))</f>
        <v/>
      </c>
      <c r="BM60" s="6" t="str">
        <f>IF(Grades!BM60="","",(VLOOKUP(Grades!BM60,ASLevels,2,FALSE)))</f>
        <v/>
      </c>
      <c r="BN60" s="6" t="str">
        <f>IF(Grades!BN60="","",(VLOOKUP(Grades!BN60,ASLevels,2,FALSE)))</f>
        <v/>
      </c>
      <c r="BO60" s="6" t="str">
        <f>IF(Grades!BO60="","",(VLOOKUP(Grades!BO60,ASLevels,2,FALSE)))</f>
        <v/>
      </c>
      <c r="BP60" s="6" t="str">
        <f>IF(Grades!BP60="","",(VLOOKUP(Grades!BP60,ASLevels,2,FALSE)))</f>
        <v/>
      </c>
      <c r="BQ60" s="6" t="str">
        <f>IF(Grades!BQ60="","",(VLOOKUP(Grades!BQ60,ASLevels,2,FALSE)))</f>
        <v/>
      </c>
      <c r="BR60" s="6" t="str">
        <f>IF(Grades!BR60="","",(VLOOKUP(Grades!BR60,ASLevels,2,FALSE)))</f>
        <v/>
      </c>
      <c r="BS60" s="6" t="str">
        <f>IF(Grades!BS60="","",(VLOOKUP(Grades!BS60,ASLevels,2,FALSE)))</f>
        <v/>
      </c>
      <c r="BT60" s="6" t="str">
        <f>IF(Grades!BT60="","",(VLOOKUP(Grades!BT60,ASLevels,2,FALSE)))</f>
        <v/>
      </c>
      <c r="BU60" s="6" t="str">
        <f>IF(Grades!BU60="","",(VLOOKUP(Grades!BU60,ASLevels,2,FALSE)))</f>
        <v/>
      </c>
      <c r="BV60" s="6" t="str">
        <f>IF(Grades!BV60="","",(VLOOKUP(Grades!BV60,ASLevels,2,FALSE)))</f>
        <v/>
      </c>
      <c r="BW60" s="6" t="str">
        <f>IF(Grades!BW60="","",(VLOOKUP(Grades!BW60,ASLevels,2,FALSE)))</f>
        <v/>
      </c>
      <c r="BX60" s="6" t="str">
        <f>IF(Grades!BX60="","",(VLOOKUP(Grades!BX60,ASLevels,2,FALSE)))</f>
        <v/>
      </c>
      <c r="BY60" s="6" t="str">
        <f>IF(Grades!BY60="","",(VLOOKUP(Grades!BY60,ASLevels,2,FALSE)))</f>
        <v/>
      </c>
      <c r="BZ60" s="6" t="str">
        <f>IF(Grades!BZ60="","",(VLOOKUP(Grades!BZ60,ASLevels,2,FALSE)))</f>
        <v/>
      </c>
      <c r="CA60" s="6" t="str">
        <f>IF(Grades!CA60="","",(VLOOKUP(Grades!CA60,ASLevels,2,FALSE)))</f>
        <v/>
      </c>
      <c r="CB60" s="6" t="str">
        <f>IF(Grades!CB60="","",(VLOOKUP(Grades!CB60,ASLevels,2,FALSE)))</f>
        <v/>
      </c>
      <c r="CC60" s="6" t="str">
        <f>IF(Grades!CC60="","",(VLOOKUP(Grades!CC60,ASLevels,2,FALSE)))</f>
        <v/>
      </c>
      <c r="CD60" s="6" t="str">
        <f>IF(Grades!CD60="","",(VLOOKUP(Grades!CD60,ASLevels,2,FALSE)))</f>
        <v/>
      </c>
      <c r="CE60" s="6" t="str">
        <f>IF(Grades!CE60="","",(VLOOKUP(Grades!CE60,ASLevels,2,FALSE)))</f>
        <v/>
      </c>
      <c r="CF60" s="6" t="str">
        <f>IF(Grades!CF60="","",(VLOOKUP(Grades!CF60,ASLevels,2,FALSE)))</f>
        <v/>
      </c>
      <c r="CG60" s="6" t="str">
        <f>IF(Grades!CG60="","",(VLOOKUP(Grades!CG60,ASLevels,2,FALSE)))</f>
        <v/>
      </c>
      <c r="CH60" s="6" t="str">
        <f>IF(Grades!CH60="","",(VLOOKUP(Grades!CH60,ASLevels,2,FALSE)))</f>
        <v/>
      </c>
      <c r="CI60" s="6" t="str">
        <f>IF(Grades!CI60="","",(VLOOKUP(Grades!CI60,ASLevels,2,FALSE)))</f>
        <v/>
      </c>
      <c r="CJ60" s="6" t="str">
        <f>IF(Grades!CJ60="","",(VLOOKUP(Grades!CJ60,ASLevels,2,FALSE)))</f>
        <v/>
      </c>
      <c r="CK60" s="6" t="str">
        <f>IF(Grades!CK60="","",(VLOOKUP(Grades!CK60,ASLevels,2,FALSE)))</f>
        <v/>
      </c>
      <c r="CL60" s="6" t="str">
        <f>IF(Grades!CL60="","",(VLOOKUP(Grades!CL60,ASLevels,2,FALSE)))</f>
        <v/>
      </c>
      <c r="CM60" s="6" t="str">
        <f>IF(Grades!CM60="","",(VLOOKUP(Grades!CM60,ASLevels,2,FALSE)))</f>
        <v/>
      </c>
      <c r="CN60" s="6" t="str">
        <f>IF(Grades!CN60="","",(VLOOKUP(Grades!CN60,ASLevels,2,FALSE)))</f>
        <v/>
      </c>
      <c r="CO60" s="39" t="str">
        <f>IF(Grades!CO60="","",(VLOOKUP(Grades!CO60,EP,2,FALSE)))</f>
        <v/>
      </c>
      <c r="CP60" s="9" t="str">
        <f>IF(Grades!CP60="","",(VLOOKUP(Grades!CP60,KeySkills,2,FALSE)))</f>
        <v/>
      </c>
      <c r="CQ60" s="9" t="str">
        <f>IF(Grades!CQ60="","",(VLOOKUP(Grades!CQ60,KeySkills,2,FALSE)))</f>
        <v/>
      </c>
      <c r="CR60" s="9" t="str">
        <f>IF(Grades!CR60="","",(VLOOKUP(Grades!CR60,KeySkills,2,FALSE)))</f>
        <v/>
      </c>
      <c r="CS60" s="13" t="str">
        <f>IF(Grades!CS60="","",(VLOOKUP(Grades!CS60,BTECOCRNatCert,2,FALSE)))</f>
        <v/>
      </c>
      <c r="CT60" s="13" t="str">
        <f>IF(Grades!CT60="","",(VLOOKUP(Grades!CT60,BTECOCRNatCert,2,FALSE)))</f>
        <v/>
      </c>
      <c r="CU60" s="13" t="str">
        <f>IF(Grades!CU60="","",(VLOOKUP(Grades!CU60,BTECOCRNatCert,2,FALSE)))</f>
        <v/>
      </c>
      <c r="CV60" s="13" t="str">
        <f>IF(Grades!CV60="","",(VLOOKUP(Grades!CV60,BTECOCRNatCert,2,FALSE)))</f>
        <v/>
      </c>
      <c r="CW60" s="13" t="str">
        <f>IF(Grades!CW60="","",(VLOOKUP(Grades!CW60,BTECOCRNatCert,2,FALSE)))</f>
        <v/>
      </c>
      <c r="CX60" s="13" t="str">
        <f>IF(Grades!CX60="","",(VLOOKUP(Grades!CX60,BTECOCRNatCert,2,FALSE)))</f>
        <v/>
      </c>
      <c r="CY60" s="13" t="str">
        <f>IF(Grades!CY60="","",(VLOOKUP(Grades!CY60,BTECOCRNatCert,2,FALSE)))</f>
        <v/>
      </c>
      <c r="CZ60" s="15" t="str">
        <f>IF(Grades!CZ60="","",(VLOOKUP(Grades!CZ60,BTECNatDip,2,FALSE)))</f>
        <v/>
      </c>
      <c r="DA60" s="15" t="str">
        <f>IF(Grades!DA60="","",(VLOOKUP(Grades!DA60,BTECNatDip,2,FALSE)))</f>
        <v/>
      </c>
      <c r="DB60" s="15" t="str">
        <f>IF(Grades!DB60="","",(VLOOKUP(Grades!DB60,BTECNatDip,2,FALSE)))</f>
        <v/>
      </c>
      <c r="DC60" s="21" t="str">
        <f>IF(Grades!DC60="","",(VLOOKUP(Grades!DC60,OCRNatDip,2,FALSE)))</f>
        <v/>
      </c>
      <c r="DD60" s="21" t="str">
        <f>IF(Grades!DD60="","",(VLOOKUP(Grades!DD60,OCRNatDip,2,FALSE)))</f>
        <v/>
      </c>
      <c r="DE60" s="21" t="str">
        <f>IF(Grades!DE60="","",(VLOOKUP(Grades!DE60,OCRNatDip,2,FALSE)))</f>
        <v/>
      </c>
      <c r="DF60" s="37" t="str">
        <f>IF(Grades!DF60="","",(VLOOKUP(Grades!DF60,BTECExtDip,2,FALSE)))</f>
        <v/>
      </c>
      <c r="DG60" s="37" t="str">
        <f>IF(Grades!DG60="","",(VLOOKUP(Grades!DG60,BTECExtDip,2,FALSE)))</f>
        <v/>
      </c>
      <c r="DH60" s="37" t="str">
        <f>IF(Grades!DH60="","",(VLOOKUP(Grades!DH60,BTECExtDip,2,FALSE)))</f>
        <v/>
      </c>
      <c r="DI60" s="21" t="str">
        <f>IF(Grades!DI60="","",(VLOOKUP(Grades!DI60,OCRExtDip,2,FALSE)))</f>
        <v/>
      </c>
      <c r="DJ60" s="21" t="str">
        <f>IF(Grades!DJ60="","",(VLOOKUP(Grades!DJ60,OCRExtDip,2,FALSE)))</f>
        <v/>
      </c>
      <c r="DK60" s="21" t="str">
        <f>IF(Grades!DK60="","",(VLOOKUP(Grades!DK60,OCRExtDip,2,FALSE)))</f>
        <v/>
      </c>
      <c r="DL60" s="17" t="str">
        <f>IF(Grades!DL60="","",(VLOOKUP(Grades!DL60,PL,2,FALSE)))</f>
        <v/>
      </c>
      <c r="DM60" s="38" t="str">
        <f>IF(Grades!DM60="","",(VLOOKUP(Grades!DM60,FSM,2,FALSE)))</f>
        <v/>
      </c>
      <c r="DN60" s="38" t="str">
        <f>IF(Grades!DN60="","",(VLOOKUP(Grades!DN60,FSM,2,FALSE)))</f>
        <v/>
      </c>
      <c r="DO60" s="9" t="str">
        <f>IF(Grades!DO60="","",(VLOOKUP(Grades!DO60,AEA,2,FALSE)))</f>
        <v/>
      </c>
      <c r="DP60" s="9" t="str">
        <f>IF(Grades!DP60="","",(VLOOKUP(Grades!DP60,AEA,2,FALSE)))</f>
        <v/>
      </c>
      <c r="DQ60" s="9" t="str">
        <f>IF(Grades!DQ60="","",(VLOOKUP(Grades!DQ60,AEA,2,FALSE)))</f>
        <v/>
      </c>
      <c r="DR60" s="62" t="str">
        <f>IF(Grades!DR60="","",(VLOOKUP(Grades!DR60,AllDip?,2,FALSE)))</f>
        <v/>
      </c>
      <c r="DT60" s="1">
        <f t="shared" si="14"/>
        <v>0</v>
      </c>
      <c r="DU60" s="1">
        <f t="shared" si="23"/>
        <v>0</v>
      </c>
      <c r="DV60" s="1">
        <f t="shared" si="24"/>
        <v>0</v>
      </c>
      <c r="DW60" s="1">
        <f t="shared" si="25"/>
        <v>0</v>
      </c>
      <c r="DX60" s="1">
        <f t="shared" si="26"/>
        <v>0</v>
      </c>
      <c r="DY60" s="172">
        <f t="shared" si="4"/>
        <v>0</v>
      </c>
      <c r="DZ60" s="1">
        <f t="shared" si="27"/>
        <v>0</v>
      </c>
      <c r="EA60" s="1">
        <f t="shared" si="28"/>
        <v>0</v>
      </c>
      <c r="EB60" s="1">
        <f t="shared" si="29"/>
        <v>0</v>
      </c>
      <c r="EC60" s="1">
        <f t="shared" si="30"/>
        <v>0</v>
      </c>
      <c r="ED60" s="1">
        <f t="shared" si="31"/>
        <v>0</v>
      </c>
      <c r="EE60" s="1">
        <f t="shared" si="32"/>
        <v>0</v>
      </c>
      <c r="EF60" s="1">
        <f t="shared" si="33"/>
        <v>0</v>
      </c>
      <c r="EG60" s="1">
        <f t="shared" si="34"/>
        <v>0</v>
      </c>
      <c r="EH60" s="1">
        <f t="shared" si="15"/>
        <v>0</v>
      </c>
      <c r="EI60" s="1">
        <f t="shared" si="16"/>
        <v>0</v>
      </c>
      <c r="EJ60" s="1">
        <f t="shared" si="17"/>
        <v>0</v>
      </c>
      <c r="EK60" s="1">
        <f t="shared" si="22"/>
        <v>0</v>
      </c>
      <c r="EL60" s="1">
        <f t="shared" si="18"/>
        <v>0</v>
      </c>
      <c r="EM60" s="1" t="e">
        <f t="shared" si="19"/>
        <v>#DIV/0!</v>
      </c>
      <c r="EN60" s="1" t="e">
        <f t="shared" si="20"/>
        <v>#DIV/0!</v>
      </c>
      <c r="EO60" s="1" t="e">
        <f t="shared" si="21"/>
        <v>#DIV/0!</v>
      </c>
    </row>
    <row r="61" spans="1:145" ht="11.25" x14ac:dyDescent="0.2">
      <c r="A61" s="92"/>
      <c r="B61" s="92"/>
      <c r="C61" s="92"/>
      <c r="D61" s="92"/>
      <c r="E61" s="3" t="str">
        <f>IF(Grades!E61="","",(VLOOKUP(Grades!E61,ALevels,2,FALSE)))</f>
        <v/>
      </c>
      <c r="F61" s="3" t="str">
        <f>IF(Grades!F61="","",(VLOOKUP(Grades!F61,ALevels,2,FALSE)))</f>
        <v/>
      </c>
      <c r="G61" s="3" t="str">
        <f>IF(Grades!G61="","",(VLOOKUP(Grades!G61,ALevels,2,FALSE)))</f>
        <v/>
      </c>
      <c r="H61" s="3" t="str">
        <f>IF(Grades!H61="","",(VLOOKUP(Grades!H61,ALevels,2,FALSE)))</f>
        <v/>
      </c>
      <c r="I61" s="3" t="str">
        <f>IF(Grades!I61="","",(VLOOKUP(Grades!I61,ALevels,2,FALSE)))</f>
        <v/>
      </c>
      <c r="J61" s="3" t="str">
        <f>IF(Grades!J61="","",(VLOOKUP(Grades!J61,ALevels,2,FALSE)))</f>
        <v/>
      </c>
      <c r="K61" s="3" t="str">
        <f>IF(Grades!K61="","",(VLOOKUP(Grades!K61,ALevels,2,FALSE)))</f>
        <v/>
      </c>
      <c r="L61" s="3" t="str">
        <f>IF(Grades!L61="","",(VLOOKUP(Grades!L61,ALevels,2,FALSE)))</f>
        <v/>
      </c>
      <c r="M61" s="3" t="str">
        <f>IF(Grades!M61="","",(VLOOKUP(Grades!M61,ALevels,2,FALSE)))</f>
        <v/>
      </c>
      <c r="N61" s="3" t="str">
        <f>IF(Grades!N61="","",(VLOOKUP(Grades!N61,ALevels,2,FALSE)))</f>
        <v/>
      </c>
      <c r="O61" s="3" t="str">
        <f>IF(Grades!O61="","",(VLOOKUP(Grades!O61,ALevels,2,FALSE)))</f>
        <v/>
      </c>
      <c r="P61" s="3" t="str">
        <f>IF(Grades!P61="","",(VLOOKUP(Grades!P61,ALevels,2,FALSE)))</f>
        <v/>
      </c>
      <c r="Q61" s="3" t="str">
        <f>IF(Grades!Q61="","",(VLOOKUP(Grades!Q61,ALevels,2,FALSE)))</f>
        <v/>
      </c>
      <c r="R61" s="3" t="str">
        <f>IF(Grades!R61="","",(VLOOKUP(Grades!R61,ALevels,2,FALSE)))</f>
        <v/>
      </c>
      <c r="S61" s="3" t="str">
        <f>IF(Grades!S61="","",(VLOOKUP(Grades!S61,ALevels,2,FALSE)))</f>
        <v/>
      </c>
      <c r="T61" s="3" t="str">
        <f>IF(Grades!T61="","",(VLOOKUP(Grades!T61,ALevels,2,FALSE)))</f>
        <v/>
      </c>
      <c r="U61" s="3" t="str">
        <f>IF(Grades!U61="","",(VLOOKUP(Grades!U61,ALevels,2,FALSE)))</f>
        <v/>
      </c>
      <c r="V61" s="3" t="str">
        <f>IF(Grades!V61="","",(VLOOKUP(Grades!V61,ALevels,2,FALSE)))</f>
        <v/>
      </c>
      <c r="W61" s="3" t="str">
        <f>IF(Grades!W61="","",(VLOOKUP(Grades!W61,ALevels,2,FALSE)))</f>
        <v/>
      </c>
      <c r="X61" s="3" t="str">
        <f>IF(Grades!X61="","",(VLOOKUP(Grades!X61,ALevels,2,FALSE)))</f>
        <v/>
      </c>
      <c r="Y61" s="3" t="str">
        <f>IF(Grades!Y61="","",(VLOOKUP(Grades!Y61,ALevels,2,FALSE)))</f>
        <v/>
      </c>
      <c r="Z61" s="3" t="str">
        <f>IF(Grades!Z61="","",(VLOOKUP(Grades!Z61,ALevels,2,FALSE)))</f>
        <v/>
      </c>
      <c r="AA61" s="3" t="str">
        <f>IF(Grades!AA61="","",(VLOOKUP(Grades!AA61,ALevels,2,FALSE)))</f>
        <v/>
      </c>
      <c r="AB61" s="3" t="str">
        <f>IF(Grades!AB61="","",(VLOOKUP(Grades!AB61,ALevels,2,FALSE)))</f>
        <v/>
      </c>
      <c r="AC61" s="3" t="str">
        <f>IF(Grades!AC61="","",(VLOOKUP(Grades!AC61,ALevels,2,FALSE)))</f>
        <v/>
      </c>
      <c r="AD61" s="3" t="str">
        <f>IF(Grades!AD61="","",(VLOOKUP(Grades!AD61,ALevels,2,FALSE)))</f>
        <v/>
      </c>
      <c r="AE61" s="3" t="str">
        <f>IF(Grades!AE61="","",(VLOOKUP(Grades!AE61,ALevels,2,FALSE)))</f>
        <v/>
      </c>
      <c r="AF61" s="3" t="str">
        <f>IF(Grades!AF61="","",(VLOOKUP(Grades!AF61,ALevels,2,FALSE)))</f>
        <v/>
      </c>
      <c r="AG61" s="3" t="str">
        <f>IF(Grades!AG61="","",(VLOOKUP(Grades!AG61,ALevels,2,FALSE)))</f>
        <v/>
      </c>
      <c r="AH61" s="3" t="str">
        <f>IF(Grades!AH61="","",(VLOOKUP(Grades!AH61,ALevels,2,FALSE)))</f>
        <v/>
      </c>
      <c r="AI61" s="3" t="str">
        <f>IF(Grades!AI61="","",(VLOOKUP(Grades!AI61,ALevels,2,FALSE)))</f>
        <v/>
      </c>
      <c r="AJ61" s="3" t="str">
        <f>IF(Grades!AJ61="","",(VLOOKUP(Grades!AJ61,ALevels,2,FALSE)))</f>
        <v/>
      </c>
      <c r="AK61" s="3" t="str">
        <f>IF(Grades!AK61="","",(VLOOKUP(Grades!AK61,ALevels,2,FALSE)))</f>
        <v/>
      </c>
      <c r="AL61" s="3" t="str">
        <f>IF(Grades!AL61="","",(VLOOKUP(Grades!AL61,ALevels,2,FALSE)))</f>
        <v/>
      </c>
      <c r="AM61" s="3" t="str">
        <f>IF(Grades!AM61="","",(VLOOKUP(Grades!AM61,ALevels,2,FALSE)))</f>
        <v/>
      </c>
      <c r="AN61" s="3" t="str">
        <f>IF(Grades!AN61="","",(VLOOKUP(Grades!AN61,ALevels,2,FALSE)))</f>
        <v/>
      </c>
      <c r="AO61" s="3" t="str">
        <f>IF(Grades!AO61="","",(VLOOKUP(Grades!AO61,ALevels,2,FALSE)))</f>
        <v/>
      </c>
      <c r="AP61" s="3" t="str">
        <f>IF(Grades!AP61="","",(VLOOKUP(Grades!AP61,ALevels,2,FALSE)))</f>
        <v/>
      </c>
      <c r="AQ61" s="3" t="str">
        <f>IF(Grades!AQ61="","",(VLOOKUP(Grades!AQ61,ALevels,2,FALSE)))</f>
        <v/>
      </c>
      <c r="AR61" s="3" t="str">
        <f>IF(Grades!AR61="","",(VLOOKUP(Grades!AR61,ALevels,2,FALSE)))</f>
        <v/>
      </c>
      <c r="AS61" s="3" t="str">
        <f>IF(Grades!AS61="","",(VLOOKUP(Grades!AS61,ALevels,2,FALSE)))</f>
        <v/>
      </c>
      <c r="AT61" s="3" t="str">
        <f>IF(Grades!AT61="","",(VLOOKUP(Grades!AT61,ALevels,2,FALSE)))</f>
        <v/>
      </c>
      <c r="AU61" s="3" t="str">
        <f>IF(Grades!AU61="","",(VLOOKUP(Grades!AU61,ALevels,2,FALSE)))</f>
        <v/>
      </c>
      <c r="AV61" s="3" t="str">
        <f>IF(Grades!AV61="","",(VLOOKUP(Grades!AV61,ALevels,2,FALSE)))</f>
        <v/>
      </c>
      <c r="AW61" s="6" t="str">
        <f>IF(Grades!AW61="","",(VLOOKUP(Grades!AW61,ASLevels,2,FALSE)))</f>
        <v/>
      </c>
      <c r="AX61" s="6" t="str">
        <f>IF(Grades!AX61="","",(VLOOKUP(Grades!AX61,ASLevels,2,FALSE)))</f>
        <v/>
      </c>
      <c r="AY61" s="6" t="str">
        <f>IF(Grades!AY61="","",(VLOOKUP(Grades!AY61,ASLevels,2,FALSE)))</f>
        <v/>
      </c>
      <c r="AZ61" s="6" t="str">
        <f>IF(Grades!AZ61="","",(VLOOKUP(Grades!AZ61,ASLevels,2,FALSE)))</f>
        <v/>
      </c>
      <c r="BA61" s="6" t="str">
        <f>IF(Grades!BA61="","",(VLOOKUP(Grades!BA61,ASLevels,2,FALSE)))</f>
        <v/>
      </c>
      <c r="BB61" s="6" t="str">
        <f>IF(Grades!BB61="","",(VLOOKUP(Grades!BB61,ASLevels,2,FALSE)))</f>
        <v/>
      </c>
      <c r="BC61" s="6" t="str">
        <f>IF(Grades!BC61="","",(VLOOKUP(Grades!BC61,ASLevels,2,FALSE)))</f>
        <v/>
      </c>
      <c r="BD61" s="6" t="str">
        <f>IF(Grades!BD61="","",(VLOOKUP(Grades!BD61,ASLevels,2,FALSE)))</f>
        <v/>
      </c>
      <c r="BE61" s="6" t="str">
        <f>IF(Grades!BE61="","",(VLOOKUP(Grades!BE61,ASLevels,2,FALSE)))</f>
        <v/>
      </c>
      <c r="BF61" s="6" t="str">
        <f>IF(Grades!BF61="","",(VLOOKUP(Grades!BF61,ASLevels,2,FALSE)))</f>
        <v/>
      </c>
      <c r="BG61" s="6" t="str">
        <f>IF(Grades!BG61="","",(VLOOKUP(Grades!BG61,ASLevels,2,FALSE)))</f>
        <v/>
      </c>
      <c r="BH61" s="6" t="str">
        <f>IF(Grades!BH61="","",(VLOOKUP(Grades!BH61,ASLevels,2,FALSE)))</f>
        <v/>
      </c>
      <c r="BI61" s="6" t="str">
        <f>IF(Grades!BI61="","",(VLOOKUP(Grades!BI61,ASLevels,2,FALSE)))</f>
        <v/>
      </c>
      <c r="BJ61" s="6" t="str">
        <f>IF(Grades!BJ61="","",(VLOOKUP(Grades!BJ61,ASLevels,2,FALSE)))</f>
        <v/>
      </c>
      <c r="BK61" s="6" t="str">
        <f>IF(Grades!BK61="","",(VLOOKUP(Grades!BK61,ASLevels,2,FALSE)))</f>
        <v/>
      </c>
      <c r="BL61" s="6" t="str">
        <f>IF(Grades!BL61="","",(VLOOKUP(Grades!BL61,ASLevels,2,FALSE)))</f>
        <v/>
      </c>
      <c r="BM61" s="6" t="str">
        <f>IF(Grades!BM61="","",(VLOOKUP(Grades!BM61,ASLevels,2,FALSE)))</f>
        <v/>
      </c>
      <c r="BN61" s="6" t="str">
        <f>IF(Grades!BN61="","",(VLOOKUP(Grades!BN61,ASLevels,2,FALSE)))</f>
        <v/>
      </c>
      <c r="BO61" s="6" t="str">
        <f>IF(Grades!BO61="","",(VLOOKUP(Grades!BO61,ASLevels,2,FALSE)))</f>
        <v/>
      </c>
      <c r="BP61" s="6" t="str">
        <f>IF(Grades!BP61="","",(VLOOKUP(Grades!BP61,ASLevels,2,FALSE)))</f>
        <v/>
      </c>
      <c r="BQ61" s="6" t="str">
        <f>IF(Grades!BQ61="","",(VLOOKUP(Grades!BQ61,ASLevels,2,FALSE)))</f>
        <v/>
      </c>
      <c r="BR61" s="6" t="str">
        <f>IF(Grades!BR61="","",(VLOOKUP(Grades!BR61,ASLevels,2,FALSE)))</f>
        <v/>
      </c>
      <c r="BS61" s="6" t="str">
        <f>IF(Grades!BS61="","",(VLOOKUP(Grades!BS61,ASLevels,2,FALSE)))</f>
        <v/>
      </c>
      <c r="BT61" s="6" t="str">
        <f>IF(Grades!BT61="","",(VLOOKUP(Grades!BT61,ASLevels,2,FALSE)))</f>
        <v/>
      </c>
      <c r="BU61" s="6" t="str">
        <f>IF(Grades!BU61="","",(VLOOKUP(Grades!BU61,ASLevels,2,FALSE)))</f>
        <v/>
      </c>
      <c r="BV61" s="6" t="str">
        <f>IF(Grades!BV61="","",(VLOOKUP(Grades!BV61,ASLevels,2,FALSE)))</f>
        <v/>
      </c>
      <c r="BW61" s="6" t="str">
        <f>IF(Grades!BW61="","",(VLOOKUP(Grades!BW61,ASLevels,2,FALSE)))</f>
        <v/>
      </c>
      <c r="BX61" s="6" t="str">
        <f>IF(Grades!BX61="","",(VLOOKUP(Grades!BX61,ASLevels,2,FALSE)))</f>
        <v/>
      </c>
      <c r="BY61" s="6" t="str">
        <f>IF(Grades!BY61="","",(VLOOKUP(Grades!BY61,ASLevels,2,FALSE)))</f>
        <v/>
      </c>
      <c r="BZ61" s="6" t="str">
        <f>IF(Grades!BZ61="","",(VLOOKUP(Grades!BZ61,ASLevels,2,FALSE)))</f>
        <v/>
      </c>
      <c r="CA61" s="6" t="str">
        <f>IF(Grades!CA61="","",(VLOOKUP(Grades!CA61,ASLevels,2,FALSE)))</f>
        <v/>
      </c>
      <c r="CB61" s="6" t="str">
        <f>IF(Grades!CB61="","",(VLOOKUP(Grades!CB61,ASLevels,2,FALSE)))</f>
        <v/>
      </c>
      <c r="CC61" s="6" t="str">
        <f>IF(Grades!CC61="","",(VLOOKUP(Grades!CC61,ASLevels,2,FALSE)))</f>
        <v/>
      </c>
      <c r="CD61" s="6" t="str">
        <f>IF(Grades!CD61="","",(VLOOKUP(Grades!CD61,ASLevels,2,FALSE)))</f>
        <v/>
      </c>
      <c r="CE61" s="6" t="str">
        <f>IF(Grades!CE61="","",(VLOOKUP(Grades!CE61,ASLevels,2,FALSE)))</f>
        <v/>
      </c>
      <c r="CF61" s="6" t="str">
        <f>IF(Grades!CF61="","",(VLOOKUP(Grades!CF61,ASLevels,2,FALSE)))</f>
        <v/>
      </c>
      <c r="CG61" s="6" t="str">
        <f>IF(Grades!CG61="","",(VLOOKUP(Grades!CG61,ASLevels,2,FALSE)))</f>
        <v/>
      </c>
      <c r="CH61" s="6" t="str">
        <f>IF(Grades!CH61="","",(VLOOKUP(Grades!CH61,ASLevels,2,FALSE)))</f>
        <v/>
      </c>
      <c r="CI61" s="6" t="str">
        <f>IF(Grades!CI61="","",(VLOOKUP(Grades!CI61,ASLevels,2,FALSE)))</f>
        <v/>
      </c>
      <c r="CJ61" s="6" t="str">
        <f>IF(Grades!CJ61="","",(VLOOKUP(Grades!CJ61,ASLevels,2,FALSE)))</f>
        <v/>
      </c>
      <c r="CK61" s="6" t="str">
        <f>IF(Grades!CK61="","",(VLOOKUP(Grades!CK61,ASLevels,2,FALSE)))</f>
        <v/>
      </c>
      <c r="CL61" s="6" t="str">
        <f>IF(Grades!CL61="","",(VLOOKUP(Grades!CL61,ASLevels,2,FALSE)))</f>
        <v/>
      </c>
      <c r="CM61" s="6" t="str">
        <f>IF(Grades!CM61="","",(VLOOKUP(Grades!CM61,ASLevels,2,FALSE)))</f>
        <v/>
      </c>
      <c r="CN61" s="6" t="str">
        <f>IF(Grades!CN61="","",(VLOOKUP(Grades!CN61,ASLevels,2,FALSE)))</f>
        <v/>
      </c>
      <c r="CO61" s="39" t="str">
        <f>IF(Grades!CO61="","",(VLOOKUP(Grades!CO61,EP,2,FALSE)))</f>
        <v/>
      </c>
      <c r="CP61" s="9" t="str">
        <f>IF(Grades!CP61="","",(VLOOKUP(Grades!CP61,KeySkills,2,FALSE)))</f>
        <v/>
      </c>
      <c r="CQ61" s="9" t="str">
        <f>IF(Grades!CQ61="","",(VLOOKUP(Grades!CQ61,KeySkills,2,FALSE)))</f>
        <v/>
      </c>
      <c r="CR61" s="9" t="str">
        <f>IF(Grades!CR61="","",(VLOOKUP(Grades!CR61,KeySkills,2,FALSE)))</f>
        <v/>
      </c>
      <c r="CS61" s="13" t="str">
        <f>IF(Grades!CS61="","",(VLOOKUP(Grades!CS61,BTECOCRNatCert,2,FALSE)))</f>
        <v/>
      </c>
      <c r="CT61" s="13" t="str">
        <f>IF(Grades!CT61="","",(VLOOKUP(Grades!CT61,BTECOCRNatCert,2,FALSE)))</f>
        <v/>
      </c>
      <c r="CU61" s="13" t="str">
        <f>IF(Grades!CU61="","",(VLOOKUP(Grades!CU61,BTECOCRNatCert,2,FALSE)))</f>
        <v/>
      </c>
      <c r="CV61" s="13" t="str">
        <f>IF(Grades!CV61="","",(VLOOKUP(Grades!CV61,BTECOCRNatCert,2,FALSE)))</f>
        <v/>
      </c>
      <c r="CW61" s="13" t="str">
        <f>IF(Grades!CW61="","",(VLOOKUP(Grades!CW61,BTECOCRNatCert,2,FALSE)))</f>
        <v/>
      </c>
      <c r="CX61" s="13" t="str">
        <f>IF(Grades!CX61="","",(VLOOKUP(Grades!CX61,BTECOCRNatCert,2,FALSE)))</f>
        <v/>
      </c>
      <c r="CY61" s="13" t="str">
        <f>IF(Grades!CY61="","",(VLOOKUP(Grades!CY61,BTECOCRNatCert,2,FALSE)))</f>
        <v/>
      </c>
      <c r="CZ61" s="15" t="str">
        <f>IF(Grades!CZ61="","",(VLOOKUP(Grades!CZ61,BTECNatDip,2,FALSE)))</f>
        <v/>
      </c>
      <c r="DA61" s="15" t="str">
        <f>IF(Grades!DA61="","",(VLOOKUP(Grades!DA61,BTECNatDip,2,FALSE)))</f>
        <v/>
      </c>
      <c r="DB61" s="15" t="str">
        <f>IF(Grades!DB61="","",(VLOOKUP(Grades!DB61,BTECNatDip,2,FALSE)))</f>
        <v/>
      </c>
      <c r="DC61" s="21" t="str">
        <f>IF(Grades!DC61="","",(VLOOKUP(Grades!DC61,OCRNatDip,2,FALSE)))</f>
        <v/>
      </c>
      <c r="DD61" s="21" t="str">
        <f>IF(Grades!DD61="","",(VLOOKUP(Grades!DD61,OCRNatDip,2,FALSE)))</f>
        <v/>
      </c>
      <c r="DE61" s="21" t="str">
        <f>IF(Grades!DE61="","",(VLOOKUP(Grades!DE61,OCRNatDip,2,FALSE)))</f>
        <v/>
      </c>
      <c r="DF61" s="37" t="str">
        <f>IF(Grades!DF61="","",(VLOOKUP(Grades!DF61,BTECExtDip,2,FALSE)))</f>
        <v/>
      </c>
      <c r="DG61" s="37" t="str">
        <f>IF(Grades!DG61="","",(VLOOKUP(Grades!DG61,BTECExtDip,2,FALSE)))</f>
        <v/>
      </c>
      <c r="DH61" s="37" t="str">
        <f>IF(Grades!DH61="","",(VLOOKUP(Grades!DH61,BTECExtDip,2,FALSE)))</f>
        <v/>
      </c>
      <c r="DI61" s="21" t="str">
        <f>IF(Grades!DI61="","",(VLOOKUP(Grades!DI61,OCRExtDip,2,FALSE)))</f>
        <v/>
      </c>
      <c r="DJ61" s="21" t="str">
        <f>IF(Grades!DJ61="","",(VLOOKUP(Grades!DJ61,OCRExtDip,2,FALSE)))</f>
        <v/>
      </c>
      <c r="DK61" s="21" t="str">
        <f>IF(Grades!DK61="","",(VLOOKUP(Grades!DK61,OCRExtDip,2,FALSE)))</f>
        <v/>
      </c>
      <c r="DL61" s="17" t="str">
        <f>IF(Grades!DL61="","",(VLOOKUP(Grades!DL61,PL,2,FALSE)))</f>
        <v/>
      </c>
      <c r="DM61" s="38" t="str">
        <f>IF(Grades!DM61="","",(VLOOKUP(Grades!DM61,FSM,2,FALSE)))</f>
        <v/>
      </c>
      <c r="DN61" s="38" t="str">
        <f>IF(Grades!DN61="","",(VLOOKUP(Grades!DN61,FSM,2,FALSE)))</f>
        <v/>
      </c>
      <c r="DO61" s="9" t="str">
        <f>IF(Grades!DO61="","",(VLOOKUP(Grades!DO61,AEA,2,FALSE)))</f>
        <v/>
      </c>
      <c r="DP61" s="9" t="str">
        <f>IF(Grades!DP61="","",(VLOOKUP(Grades!DP61,AEA,2,FALSE)))</f>
        <v/>
      </c>
      <c r="DQ61" s="9" t="str">
        <f>IF(Grades!DQ61="","",(VLOOKUP(Grades!DQ61,AEA,2,FALSE)))</f>
        <v/>
      </c>
      <c r="DR61" s="62" t="str">
        <f>IF(Grades!DR61="","",(VLOOKUP(Grades!DR61,AllDip?,2,FALSE)))</f>
        <v/>
      </c>
      <c r="DT61" s="1">
        <f t="shared" si="14"/>
        <v>0</v>
      </c>
      <c r="DU61" s="1">
        <f t="shared" si="23"/>
        <v>0</v>
      </c>
      <c r="DV61" s="1">
        <f t="shared" si="24"/>
        <v>0</v>
      </c>
      <c r="DW61" s="1">
        <f t="shared" si="25"/>
        <v>0</v>
      </c>
      <c r="DX61" s="1">
        <f t="shared" si="26"/>
        <v>0</v>
      </c>
      <c r="DY61" s="172">
        <f t="shared" si="4"/>
        <v>0</v>
      </c>
      <c r="DZ61" s="1">
        <f t="shared" si="27"/>
        <v>0</v>
      </c>
      <c r="EA61" s="1">
        <f t="shared" si="28"/>
        <v>0</v>
      </c>
      <c r="EB61" s="1">
        <f t="shared" si="29"/>
        <v>0</v>
      </c>
      <c r="EC61" s="1">
        <f t="shared" si="30"/>
        <v>0</v>
      </c>
      <c r="ED61" s="1">
        <f t="shared" si="31"/>
        <v>0</v>
      </c>
      <c r="EE61" s="1">
        <f t="shared" si="32"/>
        <v>0</v>
      </c>
      <c r="EF61" s="1">
        <f t="shared" si="33"/>
        <v>0</v>
      </c>
      <c r="EG61" s="1">
        <f t="shared" si="34"/>
        <v>0</v>
      </c>
      <c r="EH61" s="1">
        <f t="shared" si="15"/>
        <v>0</v>
      </c>
      <c r="EI61" s="1">
        <f t="shared" si="16"/>
        <v>0</v>
      </c>
      <c r="EJ61" s="1">
        <f t="shared" si="17"/>
        <v>0</v>
      </c>
      <c r="EK61" s="1">
        <f t="shared" si="22"/>
        <v>0</v>
      </c>
      <c r="EL61" s="1">
        <f t="shared" si="18"/>
        <v>0</v>
      </c>
      <c r="EM61" s="1" t="e">
        <f t="shared" si="19"/>
        <v>#DIV/0!</v>
      </c>
      <c r="EN61" s="1" t="e">
        <f t="shared" si="20"/>
        <v>#DIV/0!</v>
      </c>
      <c r="EO61" s="1" t="e">
        <f t="shared" si="21"/>
        <v>#DIV/0!</v>
      </c>
    </row>
    <row r="62" spans="1:145" ht="11.25" x14ac:dyDescent="0.2">
      <c r="A62" s="92"/>
      <c r="B62" s="92"/>
      <c r="C62" s="92"/>
      <c r="D62" s="92"/>
      <c r="E62" s="3" t="str">
        <f>IF(Grades!E62="","",(VLOOKUP(Grades!E62,ALevels,2,FALSE)))</f>
        <v/>
      </c>
      <c r="F62" s="3" t="str">
        <f>IF(Grades!F62="","",(VLOOKUP(Grades!F62,ALevels,2,FALSE)))</f>
        <v/>
      </c>
      <c r="G62" s="3" t="str">
        <f>IF(Grades!G62="","",(VLOOKUP(Grades!G62,ALevels,2,FALSE)))</f>
        <v/>
      </c>
      <c r="H62" s="3" t="str">
        <f>IF(Grades!H62="","",(VLOOKUP(Grades!H62,ALevels,2,FALSE)))</f>
        <v/>
      </c>
      <c r="I62" s="3" t="str">
        <f>IF(Grades!I62="","",(VLOOKUP(Grades!I62,ALevels,2,FALSE)))</f>
        <v/>
      </c>
      <c r="J62" s="3" t="str">
        <f>IF(Grades!J62="","",(VLOOKUP(Grades!J62,ALevels,2,FALSE)))</f>
        <v/>
      </c>
      <c r="K62" s="3" t="str">
        <f>IF(Grades!K62="","",(VLOOKUP(Grades!K62,ALevels,2,FALSE)))</f>
        <v/>
      </c>
      <c r="L62" s="3" t="str">
        <f>IF(Grades!L62="","",(VLOOKUP(Grades!L62,ALevels,2,FALSE)))</f>
        <v/>
      </c>
      <c r="M62" s="3" t="str">
        <f>IF(Grades!M62="","",(VLOOKUP(Grades!M62,ALevels,2,FALSE)))</f>
        <v/>
      </c>
      <c r="N62" s="3" t="str">
        <f>IF(Grades!N62="","",(VLOOKUP(Grades!N62,ALevels,2,FALSE)))</f>
        <v/>
      </c>
      <c r="O62" s="3" t="str">
        <f>IF(Grades!O62="","",(VLOOKUP(Grades!O62,ALevels,2,FALSE)))</f>
        <v/>
      </c>
      <c r="P62" s="3" t="str">
        <f>IF(Grades!P62="","",(VLOOKUP(Grades!P62,ALevels,2,FALSE)))</f>
        <v/>
      </c>
      <c r="Q62" s="3" t="str">
        <f>IF(Grades!Q62="","",(VLOOKUP(Grades!Q62,ALevels,2,FALSE)))</f>
        <v/>
      </c>
      <c r="R62" s="3" t="str">
        <f>IF(Grades!R62="","",(VLOOKUP(Grades!R62,ALevels,2,FALSE)))</f>
        <v/>
      </c>
      <c r="S62" s="3" t="str">
        <f>IF(Grades!S62="","",(VLOOKUP(Grades!S62,ALevels,2,FALSE)))</f>
        <v/>
      </c>
      <c r="T62" s="3" t="str">
        <f>IF(Grades!T62="","",(VLOOKUP(Grades!T62,ALevels,2,FALSE)))</f>
        <v/>
      </c>
      <c r="U62" s="3" t="str">
        <f>IF(Grades!U62="","",(VLOOKUP(Grades!U62,ALevels,2,FALSE)))</f>
        <v/>
      </c>
      <c r="V62" s="3" t="str">
        <f>IF(Grades!V62="","",(VLOOKUP(Grades!V62,ALevels,2,FALSE)))</f>
        <v/>
      </c>
      <c r="W62" s="3" t="str">
        <f>IF(Grades!W62="","",(VLOOKUP(Grades!W62,ALevels,2,FALSE)))</f>
        <v/>
      </c>
      <c r="X62" s="3" t="str">
        <f>IF(Grades!X62="","",(VLOOKUP(Grades!X62,ALevels,2,FALSE)))</f>
        <v/>
      </c>
      <c r="Y62" s="3" t="str">
        <f>IF(Grades!Y62="","",(VLOOKUP(Grades!Y62,ALevels,2,FALSE)))</f>
        <v/>
      </c>
      <c r="Z62" s="3" t="str">
        <f>IF(Grades!Z62="","",(VLOOKUP(Grades!Z62,ALevels,2,FALSE)))</f>
        <v/>
      </c>
      <c r="AA62" s="3" t="str">
        <f>IF(Grades!AA62="","",(VLOOKUP(Grades!AA62,ALevels,2,FALSE)))</f>
        <v/>
      </c>
      <c r="AB62" s="3" t="str">
        <f>IF(Grades!AB62="","",(VLOOKUP(Grades!AB62,ALevels,2,FALSE)))</f>
        <v/>
      </c>
      <c r="AC62" s="3" t="str">
        <f>IF(Grades!AC62="","",(VLOOKUP(Grades!AC62,ALevels,2,FALSE)))</f>
        <v/>
      </c>
      <c r="AD62" s="3" t="str">
        <f>IF(Grades!AD62="","",(VLOOKUP(Grades!AD62,ALevels,2,FALSE)))</f>
        <v/>
      </c>
      <c r="AE62" s="3" t="str">
        <f>IF(Grades!AE62="","",(VLOOKUP(Grades!AE62,ALevels,2,FALSE)))</f>
        <v/>
      </c>
      <c r="AF62" s="3" t="str">
        <f>IF(Grades!AF62="","",(VLOOKUP(Grades!AF62,ALevels,2,FALSE)))</f>
        <v/>
      </c>
      <c r="AG62" s="3" t="str">
        <f>IF(Grades!AG62="","",(VLOOKUP(Grades!AG62,ALevels,2,FALSE)))</f>
        <v/>
      </c>
      <c r="AH62" s="3" t="str">
        <f>IF(Grades!AH62="","",(VLOOKUP(Grades!AH62,ALevels,2,FALSE)))</f>
        <v/>
      </c>
      <c r="AI62" s="3" t="str">
        <f>IF(Grades!AI62="","",(VLOOKUP(Grades!AI62,ALevels,2,FALSE)))</f>
        <v/>
      </c>
      <c r="AJ62" s="3" t="str">
        <f>IF(Grades!AJ62="","",(VLOOKUP(Grades!AJ62,ALevels,2,FALSE)))</f>
        <v/>
      </c>
      <c r="AK62" s="3" t="str">
        <f>IF(Grades!AK62="","",(VLOOKUP(Grades!AK62,ALevels,2,FALSE)))</f>
        <v/>
      </c>
      <c r="AL62" s="3" t="str">
        <f>IF(Grades!AL62="","",(VLOOKUP(Grades!AL62,ALevels,2,FALSE)))</f>
        <v/>
      </c>
      <c r="AM62" s="3" t="str">
        <f>IF(Grades!AM62="","",(VLOOKUP(Grades!AM62,ALevels,2,FALSE)))</f>
        <v/>
      </c>
      <c r="AN62" s="3" t="str">
        <f>IF(Grades!AN62="","",(VLOOKUP(Grades!AN62,ALevels,2,FALSE)))</f>
        <v/>
      </c>
      <c r="AO62" s="3" t="str">
        <f>IF(Grades!AO62="","",(VLOOKUP(Grades!AO62,ALevels,2,FALSE)))</f>
        <v/>
      </c>
      <c r="AP62" s="3" t="str">
        <f>IF(Grades!AP62="","",(VLOOKUP(Grades!AP62,ALevels,2,FALSE)))</f>
        <v/>
      </c>
      <c r="AQ62" s="3" t="str">
        <f>IF(Grades!AQ62="","",(VLOOKUP(Grades!AQ62,ALevels,2,FALSE)))</f>
        <v/>
      </c>
      <c r="AR62" s="3" t="str">
        <f>IF(Grades!AR62="","",(VLOOKUP(Grades!AR62,ALevels,2,FALSE)))</f>
        <v/>
      </c>
      <c r="AS62" s="3" t="str">
        <f>IF(Grades!AS62="","",(VLOOKUP(Grades!AS62,ALevels,2,FALSE)))</f>
        <v/>
      </c>
      <c r="AT62" s="3" t="str">
        <f>IF(Grades!AT62="","",(VLOOKUP(Grades!AT62,ALevels,2,FALSE)))</f>
        <v/>
      </c>
      <c r="AU62" s="3" t="str">
        <f>IF(Grades!AU62="","",(VLOOKUP(Grades!AU62,ALevels,2,FALSE)))</f>
        <v/>
      </c>
      <c r="AV62" s="3" t="str">
        <f>IF(Grades!AV62="","",(VLOOKUP(Grades!AV62,ALevels,2,FALSE)))</f>
        <v/>
      </c>
      <c r="AW62" s="6" t="str">
        <f>IF(Grades!AW62="","",(VLOOKUP(Grades!AW62,ASLevels,2,FALSE)))</f>
        <v/>
      </c>
      <c r="AX62" s="6" t="str">
        <f>IF(Grades!AX62="","",(VLOOKUP(Grades!AX62,ASLevels,2,FALSE)))</f>
        <v/>
      </c>
      <c r="AY62" s="6" t="str">
        <f>IF(Grades!AY62="","",(VLOOKUP(Grades!AY62,ASLevels,2,FALSE)))</f>
        <v/>
      </c>
      <c r="AZ62" s="6" t="str">
        <f>IF(Grades!AZ62="","",(VLOOKUP(Grades!AZ62,ASLevels,2,FALSE)))</f>
        <v/>
      </c>
      <c r="BA62" s="6" t="str">
        <f>IF(Grades!BA62="","",(VLOOKUP(Grades!BA62,ASLevels,2,FALSE)))</f>
        <v/>
      </c>
      <c r="BB62" s="6" t="str">
        <f>IF(Grades!BB62="","",(VLOOKUP(Grades!BB62,ASLevels,2,FALSE)))</f>
        <v/>
      </c>
      <c r="BC62" s="6" t="str">
        <f>IF(Grades!BC62="","",(VLOOKUP(Grades!BC62,ASLevels,2,FALSE)))</f>
        <v/>
      </c>
      <c r="BD62" s="6" t="str">
        <f>IF(Grades!BD62="","",(VLOOKUP(Grades!BD62,ASLevels,2,FALSE)))</f>
        <v/>
      </c>
      <c r="BE62" s="6" t="str">
        <f>IF(Grades!BE62="","",(VLOOKUP(Grades!BE62,ASLevels,2,FALSE)))</f>
        <v/>
      </c>
      <c r="BF62" s="6" t="str">
        <f>IF(Grades!BF62="","",(VLOOKUP(Grades!BF62,ASLevels,2,FALSE)))</f>
        <v/>
      </c>
      <c r="BG62" s="6" t="str">
        <f>IF(Grades!BG62="","",(VLOOKUP(Grades!BG62,ASLevels,2,FALSE)))</f>
        <v/>
      </c>
      <c r="BH62" s="6" t="str">
        <f>IF(Grades!BH62="","",(VLOOKUP(Grades!BH62,ASLevels,2,FALSE)))</f>
        <v/>
      </c>
      <c r="BI62" s="6" t="str">
        <f>IF(Grades!BI62="","",(VLOOKUP(Grades!BI62,ASLevels,2,FALSE)))</f>
        <v/>
      </c>
      <c r="BJ62" s="6" t="str">
        <f>IF(Grades!BJ62="","",(VLOOKUP(Grades!BJ62,ASLevels,2,FALSE)))</f>
        <v/>
      </c>
      <c r="BK62" s="6" t="str">
        <f>IF(Grades!BK62="","",(VLOOKUP(Grades!BK62,ASLevels,2,FALSE)))</f>
        <v/>
      </c>
      <c r="BL62" s="6" t="str">
        <f>IF(Grades!BL62="","",(VLOOKUP(Grades!BL62,ASLevels,2,FALSE)))</f>
        <v/>
      </c>
      <c r="BM62" s="6" t="str">
        <f>IF(Grades!BM62="","",(VLOOKUP(Grades!BM62,ASLevels,2,FALSE)))</f>
        <v/>
      </c>
      <c r="BN62" s="6" t="str">
        <f>IF(Grades!BN62="","",(VLOOKUP(Grades!BN62,ASLevels,2,FALSE)))</f>
        <v/>
      </c>
      <c r="BO62" s="6" t="str">
        <f>IF(Grades!BO62="","",(VLOOKUP(Grades!BO62,ASLevels,2,FALSE)))</f>
        <v/>
      </c>
      <c r="BP62" s="6" t="str">
        <f>IF(Grades!BP62="","",(VLOOKUP(Grades!BP62,ASLevels,2,FALSE)))</f>
        <v/>
      </c>
      <c r="BQ62" s="6" t="str">
        <f>IF(Grades!BQ62="","",(VLOOKUP(Grades!BQ62,ASLevels,2,FALSE)))</f>
        <v/>
      </c>
      <c r="BR62" s="6" t="str">
        <f>IF(Grades!BR62="","",(VLOOKUP(Grades!BR62,ASLevels,2,FALSE)))</f>
        <v/>
      </c>
      <c r="BS62" s="6" t="str">
        <f>IF(Grades!BS62="","",(VLOOKUP(Grades!BS62,ASLevels,2,FALSE)))</f>
        <v/>
      </c>
      <c r="BT62" s="6" t="str">
        <f>IF(Grades!BT62="","",(VLOOKUP(Grades!BT62,ASLevels,2,FALSE)))</f>
        <v/>
      </c>
      <c r="BU62" s="6" t="str">
        <f>IF(Grades!BU62="","",(VLOOKUP(Grades!BU62,ASLevels,2,FALSE)))</f>
        <v/>
      </c>
      <c r="BV62" s="6" t="str">
        <f>IF(Grades!BV62="","",(VLOOKUP(Grades!BV62,ASLevels,2,FALSE)))</f>
        <v/>
      </c>
      <c r="BW62" s="6" t="str">
        <f>IF(Grades!BW62="","",(VLOOKUP(Grades!BW62,ASLevels,2,FALSE)))</f>
        <v/>
      </c>
      <c r="BX62" s="6" t="str">
        <f>IF(Grades!BX62="","",(VLOOKUP(Grades!BX62,ASLevels,2,FALSE)))</f>
        <v/>
      </c>
      <c r="BY62" s="6" t="str">
        <f>IF(Grades!BY62="","",(VLOOKUP(Grades!BY62,ASLevels,2,FALSE)))</f>
        <v/>
      </c>
      <c r="BZ62" s="6" t="str">
        <f>IF(Grades!BZ62="","",(VLOOKUP(Grades!BZ62,ASLevels,2,FALSE)))</f>
        <v/>
      </c>
      <c r="CA62" s="6" t="str">
        <f>IF(Grades!CA62="","",(VLOOKUP(Grades!CA62,ASLevels,2,FALSE)))</f>
        <v/>
      </c>
      <c r="CB62" s="6" t="str">
        <f>IF(Grades!CB62="","",(VLOOKUP(Grades!CB62,ASLevels,2,FALSE)))</f>
        <v/>
      </c>
      <c r="CC62" s="6" t="str">
        <f>IF(Grades!CC62="","",(VLOOKUP(Grades!CC62,ASLevels,2,FALSE)))</f>
        <v/>
      </c>
      <c r="CD62" s="6" t="str">
        <f>IF(Grades!CD62="","",(VLOOKUP(Grades!CD62,ASLevels,2,FALSE)))</f>
        <v/>
      </c>
      <c r="CE62" s="6" t="str">
        <f>IF(Grades!CE62="","",(VLOOKUP(Grades!CE62,ASLevels,2,FALSE)))</f>
        <v/>
      </c>
      <c r="CF62" s="6" t="str">
        <f>IF(Grades!CF62="","",(VLOOKUP(Grades!CF62,ASLevels,2,FALSE)))</f>
        <v/>
      </c>
      <c r="CG62" s="6" t="str">
        <f>IF(Grades!CG62="","",(VLOOKUP(Grades!CG62,ASLevels,2,FALSE)))</f>
        <v/>
      </c>
      <c r="CH62" s="6" t="str">
        <f>IF(Grades!CH62="","",(VLOOKUP(Grades!CH62,ASLevels,2,FALSE)))</f>
        <v/>
      </c>
      <c r="CI62" s="6" t="str">
        <f>IF(Grades!CI62="","",(VLOOKUP(Grades!CI62,ASLevels,2,FALSE)))</f>
        <v/>
      </c>
      <c r="CJ62" s="6" t="str">
        <f>IF(Grades!CJ62="","",(VLOOKUP(Grades!CJ62,ASLevels,2,FALSE)))</f>
        <v/>
      </c>
      <c r="CK62" s="6" t="str">
        <f>IF(Grades!CK62="","",(VLOOKUP(Grades!CK62,ASLevels,2,FALSE)))</f>
        <v/>
      </c>
      <c r="CL62" s="6" t="str">
        <f>IF(Grades!CL62="","",(VLOOKUP(Grades!CL62,ASLevels,2,FALSE)))</f>
        <v/>
      </c>
      <c r="CM62" s="6" t="str">
        <f>IF(Grades!CM62="","",(VLOOKUP(Grades!CM62,ASLevels,2,FALSE)))</f>
        <v/>
      </c>
      <c r="CN62" s="6" t="str">
        <f>IF(Grades!CN62="","",(VLOOKUP(Grades!CN62,ASLevels,2,FALSE)))</f>
        <v/>
      </c>
      <c r="CO62" s="39" t="str">
        <f>IF(Grades!CO62="","",(VLOOKUP(Grades!CO62,EP,2,FALSE)))</f>
        <v/>
      </c>
      <c r="CP62" s="9" t="str">
        <f>IF(Grades!CP62="","",(VLOOKUP(Grades!CP62,KeySkills,2,FALSE)))</f>
        <v/>
      </c>
      <c r="CQ62" s="9" t="str">
        <f>IF(Grades!CQ62="","",(VLOOKUP(Grades!CQ62,KeySkills,2,FALSE)))</f>
        <v/>
      </c>
      <c r="CR62" s="9" t="str">
        <f>IF(Grades!CR62="","",(VLOOKUP(Grades!CR62,KeySkills,2,FALSE)))</f>
        <v/>
      </c>
      <c r="CS62" s="13" t="str">
        <f>IF(Grades!CS62="","",(VLOOKUP(Grades!CS62,BTECOCRNatCert,2,FALSE)))</f>
        <v/>
      </c>
      <c r="CT62" s="13" t="str">
        <f>IF(Grades!CT62="","",(VLOOKUP(Grades!CT62,BTECOCRNatCert,2,FALSE)))</f>
        <v/>
      </c>
      <c r="CU62" s="13" t="str">
        <f>IF(Grades!CU62="","",(VLOOKUP(Grades!CU62,BTECOCRNatCert,2,FALSE)))</f>
        <v/>
      </c>
      <c r="CV62" s="13" t="str">
        <f>IF(Grades!CV62="","",(VLOOKUP(Grades!CV62,BTECOCRNatCert,2,FALSE)))</f>
        <v/>
      </c>
      <c r="CW62" s="13" t="str">
        <f>IF(Grades!CW62="","",(VLOOKUP(Grades!CW62,BTECOCRNatCert,2,FALSE)))</f>
        <v/>
      </c>
      <c r="CX62" s="13" t="str">
        <f>IF(Grades!CX62="","",(VLOOKUP(Grades!CX62,BTECOCRNatCert,2,FALSE)))</f>
        <v/>
      </c>
      <c r="CY62" s="13" t="str">
        <f>IF(Grades!CY62="","",(VLOOKUP(Grades!CY62,BTECOCRNatCert,2,FALSE)))</f>
        <v/>
      </c>
      <c r="CZ62" s="15" t="str">
        <f>IF(Grades!CZ62="","",(VLOOKUP(Grades!CZ62,BTECNatDip,2,FALSE)))</f>
        <v/>
      </c>
      <c r="DA62" s="15" t="str">
        <f>IF(Grades!DA62="","",(VLOOKUP(Grades!DA62,BTECNatDip,2,FALSE)))</f>
        <v/>
      </c>
      <c r="DB62" s="15" t="str">
        <f>IF(Grades!DB62="","",(VLOOKUP(Grades!DB62,BTECNatDip,2,FALSE)))</f>
        <v/>
      </c>
      <c r="DC62" s="21" t="str">
        <f>IF(Grades!DC62="","",(VLOOKUP(Grades!DC62,OCRNatDip,2,FALSE)))</f>
        <v/>
      </c>
      <c r="DD62" s="21" t="str">
        <f>IF(Grades!DD62="","",(VLOOKUP(Grades!DD62,OCRNatDip,2,FALSE)))</f>
        <v/>
      </c>
      <c r="DE62" s="21" t="str">
        <f>IF(Grades!DE62="","",(VLOOKUP(Grades!DE62,OCRNatDip,2,FALSE)))</f>
        <v/>
      </c>
      <c r="DF62" s="37" t="str">
        <f>IF(Grades!DF62="","",(VLOOKUP(Grades!DF62,BTECExtDip,2,FALSE)))</f>
        <v/>
      </c>
      <c r="DG62" s="37" t="str">
        <f>IF(Grades!DG62="","",(VLOOKUP(Grades!DG62,BTECExtDip,2,FALSE)))</f>
        <v/>
      </c>
      <c r="DH62" s="37" t="str">
        <f>IF(Grades!DH62="","",(VLOOKUP(Grades!DH62,BTECExtDip,2,FALSE)))</f>
        <v/>
      </c>
      <c r="DI62" s="21" t="str">
        <f>IF(Grades!DI62="","",(VLOOKUP(Grades!DI62,OCRExtDip,2,FALSE)))</f>
        <v/>
      </c>
      <c r="DJ62" s="21" t="str">
        <f>IF(Grades!DJ62="","",(VLOOKUP(Grades!DJ62,OCRExtDip,2,FALSE)))</f>
        <v/>
      </c>
      <c r="DK62" s="21" t="str">
        <f>IF(Grades!DK62="","",(VLOOKUP(Grades!DK62,OCRExtDip,2,FALSE)))</f>
        <v/>
      </c>
      <c r="DL62" s="17" t="str">
        <f>IF(Grades!DL62="","",(VLOOKUP(Grades!DL62,PL,2,FALSE)))</f>
        <v/>
      </c>
      <c r="DM62" s="38" t="str">
        <f>IF(Grades!DM62="","",(VLOOKUP(Grades!DM62,FSM,2,FALSE)))</f>
        <v/>
      </c>
      <c r="DN62" s="38" t="str">
        <f>IF(Grades!DN62="","",(VLOOKUP(Grades!DN62,FSM,2,FALSE)))</f>
        <v/>
      </c>
      <c r="DO62" s="9" t="str">
        <f>IF(Grades!DO62="","",(VLOOKUP(Grades!DO62,AEA,2,FALSE)))</f>
        <v/>
      </c>
      <c r="DP62" s="9" t="str">
        <f>IF(Grades!DP62="","",(VLOOKUP(Grades!DP62,AEA,2,FALSE)))</f>
        <v/>
      </c>
      <c r="DQ62" s="9" t="str">
        <f>IF(Grades!DQ62="","",(VLOOKUP(Grades!DQ62,AEA,2,FALSE)))</f>
        <v/>
      </c>
      <c r="DR62" s="62" t="str">
        <f>IF(Grades!DR62="","",(VLOOKUP(Grades!DR62,AllDip?,2,FALSE)))</f>
        <v/>
      </c>
      <c r="DT62" s="1">
        <f t="shared" si="14"/>
        <v>0</v>
      </c>
      <c r="DU62" s="1">
        <f t="shared" si="23"/>
        <v>0</v>
      </c>
      <c r="DV62" s="1">
        <f t="shared" si="24"/>
        <v>0</v>
      </c>
      <c r="DW62" s="1">
        <f t="shared" si="25"/>
        <v>0</v>
      </c>
      <c r="DX62" s="1">
        <f t="shared" si="26"/>
        <v>0</v>
      </c>
      <c r="DY62" s="172">
        <f t="shared" si="4"/>
        <v>0</v>
      </c>
      <c r="DZ62" s="1">
        <f t="shared" si="27"/>
        <v>0</v>
      </c>
      <c r="EA62" s="1">
        <f t="shared" si="28"/>
        <v>0</v>
      </c>
      <c r="EB62" s="1">
        <f t="shared" si="29"/>
        <v>0</v>
      </c>
      <c r="EC62" s="1">
        <f t="shared" si="30"/>
        <v>0</v>
      </c>
      <c r="ED62" s="1">
        <f t="shared" si="31"/>
        <v>0</v>
      </c>
      <c r="EE62" s="1">
        <f t="shared" si="32"/>
        <v>0</v>
      </c>
      <c r="EF62" s="1">
        <f t="shared" si="33"/>
        <v>0</v>
      </c>
      <c r="EG62" s="1">
        <f t="shared" si="34"/>
        <v>0</v>
      </c>
      <c r="EH62" s="1">
        <f t="shared" si="15"/>
        <v>0</v>
      </c>
      <c r="EI62" s="1">
        <f t="shared" si="16"/>
        <v>0</v>
      </c>
      <c r="EJ62" s="1">
        <f t="shared" si="17"/>
        <v>0</v>
      </c>
      <c r="EK62" s="1">
        <f t="shared" si="22"/>
        <v>0</v>
      </c>
      <c r="EL62" s="1">
        <f t="shared" si="18"/>
        <v>0</v>
      </c>
      <c r="EM62" s="1" t="e">
        <f t="shared" si="19"/>
        <v>#DIV/0!</v>
      </c>
      <c r="EN62" s="1" t="e">
        <f t="shared" si="20"/>
        <v>#DIV/0!</v>
      </c>
      <c r="EO62" s="1" t="e">
        <f t="shared" si="21"/>
        <v>#DIV/0!</v>
      </c>
    </row>
    <row r="63" spans="1:145" ht="11.25" x14ac:dyDescent="0.2">
      <c r="A63" s="92"/>
      <c r="B63" s="92"/>
      <c r="C63" s="92"/>
      <c r="D63" s="92"/>
      <c r="E63" s="3" t="str">
        <f>IF(Grades!E63="","",(VLOOKUP(Grades!E63,ALevels,2,FALSE)))</f>
        <v/>
      </c>
      <c r="F63" s="3" t="str">
        <f>IF(Grades!F63="","",(VLOOKUP(Grades!F63,ALevels,2,FALSE)))</f>
        <v/>
      </c>
      <c r="G63" s="3" t="str">
        <f>IF(Grades!G63="","",(VLOOKUP(Grades!G63,ALevels,2,FALSE)))</f>
        <v/>
      </c>
      <c r="H63" s="3" t="str">
        <f>IF(Grades!H63="","",(VLOOKUP(Grades!H63,ALevels,2,FALSE)))</f>
        <v/>
      </c>
      <c r="I63" s="3" t="str">
        <f>IF(Grades!I63="","",(VLOOKUP(Grades!I63,ALevels,2,FALSE)))</f>
        <v/>
      </c>
      <c r="J63" s="3" t="str">
        <f>IF(Grades!J63="","",(VLOOKUP(Grades!J63,ALevels,2,FALSE)))</f>
        <v/>
      </c>
      <c r="K63" s="3" t="str">
        <f>IF(Grades!K63="","",(VLOOKUP(Grades!K63,ALevels,2,FALSE)))</f>
        <v/>
      </c>
      <c r="L63" s="3" t="str">
        <f>IF(Grades!L63="","",(VLOOKUP(Grades!L63,ALevels,2,FALSE)))</f>
        <v/>
      </c>
      <c r="M63" s="3" t="str">
        <f>IF(Grades!M63="","",(VLOOKUP(Grades!M63,ALevels,2,FALSE)))</f>
        <v/>
      </c>
      <c r="N63" s="3" t="str">
        <f>IF(Grades!N63="","",(VLOOKUP(Grades!N63,ALevels,2,FALSE)))</f>
        <v/>
      </c>
      <c r="O63" s="3" t="str">
        <f>IF(Grades!O63="","",(VLOOKUP(Grades!O63,ALevels,2,FALSE)))</f>
        <v/>
      </c>
      <c r="P63" s="3" t="str">
        <f>IF(Grades!P63="","",(VLOOKUP(Grades!P63,ALevels,2,FALSE)))</f>
        <v/>
      </c>
      <c r="Q63" s="3" t="str">
        <f>IF(Grades!Q63="","",(VLOOKUP(Grades!Q63,ALevels,2,FALSE)))</f>
        <v/>
      </c>
      <c r="R63" s="3" t="str">
        <f>IF(Grades!R63="","",(VLOOKUP(Grades!R63,ALevels,2,FALSE)))</f>
        <v/>
      </c>
      <c r="S63" s="3" t="str">
        <f>IF(Grades!S63="","",(VLOOKUP(Grades!S63,ALevels,2,FALSE)))</f>
        <v/>
      </c>
      <c r="T63" s="3" t="str">
        <f>IF(Grades!T63="","",(VLOOKUP(Grades!T63,ALevels,2,FALSE)))</f>
        <v/>
      </c>
      <c r="U63" s="3" t="str">
        <f>IF(Grades!U63="","",(VLOOKUP(Grades!U63,ALevels,2,FALSE)))</f>
        <v/>
      </c>
      <c r="V63" s="3" t="str">
        <f>IF(Grades!V63="","",(VLOOKUP(Grades!V63,ALevels,2,FALSE)))</f>
        <v/>
      </c>
      <c r="W63" s="3" t="str">
        <f>IF(Grades!W63="","",(VLOOKUP(Grades!W63,ALevels,2,FALSE)))</f>
        <v/>
      </c>
      <c r="X63" s="3" t="str">
        <f>IF(Grades!X63="","",(VLOOKUP(Grades!X63,ALevels,2,FALSE)))</f>
        <v/>
      </c>
      <c r="Y63" s="3" t="str">
        <f>IF(Grades!Y63="","",(VLOOKUP(Grades!Y63,ALevels,2,FALSE)))</f>
        <v/>
      </c>
      <c r="Z63" s="3" t="str">
        <f>IF(Grades!Z63="","",(VLOOKUP(Grades!Z63,ALevels,2,FALSE)))</f>
        <v/>
      </c>
      <c r="AA63" s="3" t="str">
        <f>IF(Grades!AA63="","",(VLOOKUP(Grades!AA63,ALevels,2,FALSE)))</f>
        <v/>
      </c>
      <c r="AB63" s="3" t="str">
        <f>IF(Grades!AB63="","",(VLOOKUP(Grades!AB63,ALevels,2,FALSE)))</f>
        <v/>
      </c>
      <c r="AC63" s="3" t="str">
        <f>IF(Grades!AC63="","",(VLOOKUP(Grades!AC63,ALevels,2,FALSE)))</f>
        <v/>
      </c>
      <c r="AD63" s="3" t="str">
        <f>IF(Grades!AD63="","",(VLOOKUP(Grades!AD63,ALevels,2,FALSE)))</f>
        <v/>
      </c>
      <c r="AE63" s="3" t="str">
        <f>IF(Grades!AE63="","",(VLOOKUP(Grades!AE63,ALevels,2,FALSE)))</f>
        <v/>
      </c>
      <c r="AF63" s="3" t="str">
        <f>IF(Grades!AF63="","",(VLOOKUP(Grades!AF63,ALevels,2,FALSE)))</f>
        <v/>
      </c>
      <c r="AG63" s="3" t="str">
        <f>IF(Grades!AG63="","",(VLOOKUP(Grades!AG63,ALevels,2,FALSE)))</f>
        <v/>
      </c>
      <c r="AH63" s="3" t="str">
        <f>IF(Grades!AH63="","",(VLOOKUP(Grades!AH63,ALevels,2,FALSE)))</f>
        <v/>
      </c>
      <c r="AI63" s="3" t="str">
        <f>IF(Grades!AI63="","",(VLOOKUP(Grades!AI63,ALevels,2,FALSE)))</f>
        <v/>
      </c>
      <c r="AJ63" s="3" t="str">
        <f>IF(Grades!AJ63="","",(VLOOKUP(Grades!AJ63,ALevels,2,FALSE)))</f>
        <v/>
      </c>
      <c r="AK63" s="3" t="str">
        <f>IF(Grades!AK63="","",(VLOOKUP(Grades!AK63,ALevels,2,FALSE)))</f>
        <v/>
      </c>
      <c r="AL63" s="3" t="str">
        <f>IF(Grades!AL63="","",(VLOOKUP(Grades!AL63,ALevels,2,FALSE)))</f>
        <v/>
      </c>
      <c r="AM63" s="3" t="str">
        <f>IF(Grades!AM63="","",(VLOOKUP(Grades!AM63,ALevels,2,FALSE)))</f>
        <v/>
      </c>
      <c r="AN63" s="3" t="str">
        <f>IF(Grades!AN63="","",(VLOOKUP(Grades!AN63,ALevels,2,FALSE)))</f>
        <v/>
      </c>
      <c r="AO63" s="3" t="str">
        <f>IF(Grades!AO63="","",(VLOOKUP(Grades!AO63,ALevels,2,FALSE)))</f>
        <v/>
      </c>
      <c r="AP63" s="3" t="str">
        <f>IF(Grades!AP63="","",(VLOOKUP(Grades!AP63,ALevels,2,FALSE)))</f>
        <v/>
      </c>
      <c r="AQ63" s="3" t="str">
        <f>IF(Grades!AQ63="","",(VLOOKUP(Grades!AQ63,ALevels,2,FALSE)))</f>
        <v/>
      </c>
      <c r="AR63" s="3" t="str">
        <f>IF(Grades!AR63="","",(VLOOKUP(Grades!AR63,ALevels,2,FALSE)))</f>
        <v/>
      </c>
      <c r="AS63" s="3" t="str">
        <f>IF(Grades!AS63="","",(VLOOKUP(Grades!AS63,ALevels,2,FALSE)))</f>
        <v/>
      </c>
      <c r="AT63" s="3" t="str">
        <f>IF(Grades!AT63="","",(VLOOKUP(Grades!AT63,ALevels,2,FALSE)))</f>
        <v/>
      </c>
      <c r="AU63" s="3" t="str">
        <f>IF(Grades!AU63="","",(VLOOKUP(Grades!AU63,ALevels,2,FALSE)))</f>
        <v/>
      </c>
      <c r="AV63" s="3" t="str">
        <f>IF(Grades!AV63="","",(VLOOKUP(Grades!AV63,ALevels,2,FALSE)))</f>
        <v/>
      </c>
      <c r="AW63" s="6" t="str">
        <f>IF(Grades!AW63="","",(VLOOKUP(Grades!AW63,ASLevels,2,FALSE)))</f>
        <v/>
      </c>
      <c r="AX63" s="6" t="str">
        <f>IF(Grades!AX63="","",(VLOOKUP(Grades!AX63,ASLevels,2,FALSE)))</f>
        <v/>
      </c>
      <c r="AY63" s="6" t="str">
        <f>IF(Grades!AY63="","",(VLOOKUP(Grades!AY63,ASLevels,2,FALSE)))</f>
        <v/>
      </c>
      <c r="AZ63" s="6" t="str">
        <f>IF(Grades!AZ63="","",(VLOOKUP(Grades!AZ63,ASLevels,2,FALSE)))</f>
        <v/>
      </c>
      <c r="BA63" s="6" t="str">
        <f>IF(Grades!BA63="","",(VLOOKUP(Grades!BA63,ASLevels,2,FALSE)))</f>
        <v/>
      </c>
      <c r="BB63" s="6" t="str">
        <f>IF(Grades!BB63="","",(VLOOKUP(Grades!BB63,ASLevels,2,FALSE)))</f>
        <v/>
      </c>
      <c r="BC63" s="6" t="str">
        <f>IF(Grades!BC63="","",(VLOOKUP(Grades!BC63,ASLevels,2,FALSE)))</f>
        <v/>
      </c>
      <c r="BD63" s="6" t="str">
        <f>IF(Grades!BD63="","",(VLOOKUP(Grades!BD63,ASLevels,2,FALSE)))</f>
        <v/>
      </c>
      <c r="BE63" s="6" t="str">
        <f>IF(Grades!BE63="","",(VLOOKUP(Grades!BE63,ASLevels,2,FALSE)))</f>
        <v/>
      </c>
      <c r="BF63" s="6" t="str">
        <f>IF(Grades!BF63="","",(VLOOKUP(Grades!BF63,ASLevels,2,FALSE)))</f>
        <v/>
      </c>
      <c r="BG63" s="6" t="str">
        <f>IF(Grades!BG63="","",(VLOOKUP(Grades!BG63,ASLevels,2,FALSE)))</f>
        <v/>
      </c>
      <c r="BH63" s="6" t="str">
        <f>IF(Grades!BH63="","",(VLOOKUP(Grades!BH63,ASLevels,2,FALSE)))</f>
        <v/>
      </c>
      <c r="BI63" s="6" t="str">
        <f>IF(Grades!BI63="","",(VLOOKUP(Grades!BI63,ASLevels,2,FALSE)))</f>
        <v/>
      </c>
      <c r="BJ63" s="6" t="str">
        <f>IF(Grades!BJ63="","",(VLOOKUP(Grades!BJ63,ASLevels,2,FALSE)))</f>
        <v/>
      </c>
      <c r="BK63" s="6" t="str">
        <f>IF(Grades!BK63="","",(VLOOKUP(Grades!BK63,ASLevels,2,FALSE)))</f>
        <v/>
      </c>
      <c r="BL63" s="6" t="str">
        <f>IF(Grades!BL63="","",(VLOOKUP(Grades!BL63,ASLevels,2,FALSE)))</f>
        <v/>
      </c>
      <c r="BM63" s="6" t="str">
        <f>IF(Grades!BM63="","",(VLOOKUP(Grades!BM63,ASLevels,2,FALSE)))</f>
        <v/>
      </c>
      <c r="BN63" s="6" t="str">
        <f>IF(Grades!BN63="","",(VLOOKUP(Grades!BN63,ASLevels,2,FALSE)))</f>
        <v/>
      </c>
      <c r="BO63" s="6" t="str">
        <f>IF(Grades!BO63="","",(VLOOKUP(Grades!BO63,ASLevels,2,FALSE)))</f>
        <v/>
      </c>
      <c r="BP63" s="6" t="str">
        <f>IF(Grades!BP63="","",(VLOOKUP(Grades!BP63,ASLevels,2,FALSE)))</f>
        <v/>
      </c>
      <c r="BQ63" s="6" t="str">
        <f>IF(Grades!BQ63="","",(VLOOKUP(Grades!BQ63,ASLevels,2,FALSE)))</f>
        <v/>
      </c>
      <c r="BR63" s="6" t="str">
        <f>IF(Grades!BR63="","",(VLOOKUP(Grades!BR63,ASLevels,2,FALSE)))</f>
        <v/>
      </c>
      <c r="BS63" s="6" t="str">
        <f>IF(Grades!BS63="","",(VLOOKUP(Grades!BS63,ASLevels,2,FALSE)))</f>
        <v/>
      </c>
      <c r="BT63" s="6" t="str">
        <f>IF(Grades!BT63="","",(VLOOKUP(Grades!BT63,ASLevels,2,FALSE)))</f>
        <v/>
      </c>
      <c r="BU63" s="6" t="str">
        <f>IF(Grades!BU63="","",(VLOOKUP(Grades!BU63,ASLevels,2,FALSE)))</f>
        <v/>
      </c>
      <c r="BV63" s="6" t="str">
        <f>IF(Grades!BV63="","",(VLOOKUP(Grades!BV63,ASLevels,2,FALSE)))</f>
        <v/>
      </c>
      <c r="BW63" s="6" t="str">
        <f>IF(Grades!BW63="","",(VLOOKUP(Grades!BW63,ASLevels,2,FALSE)))</f>
        <v/>
      </c>
      <c r="BX63" s="6" t="str">
        <f>IF(Grades!BX63="","",(VLOOKUP(Grades!BX63,ASLevels,2,FALSE)))</f>
        <v/>
      </c>
      <c r="BY63" s="6" t="str">
        <f>IF(Grades!BY63="","",(VLOOKUP(Grades!BY63,ASLevels,2,FALSE)))</f>
        <v/>
      </c>
      <c r="BZ63" s="6" t="str">
        <f>IF(Grades!BZ63="","",(VLOOKUP(Grades!BZ63,ASLevels,2,FALSE)))</f>
        <v/>
      </c>
      <c r="CA63" s="6" t="str">
        <f>IF(Grades!CA63="","",(VLOOKUP(Grades!CA63,ASLevels,2,FALSE)))</f>
        <v/>
      </c>
      <c r="CB63" s="6" t="str">
        <f>IF(Grades!CB63="","",(VLOOKUP(Grades!CB63,ASLevels,2,FALSE)))</f>
        <v/>
      </c>
      <c r="CC63" s="6" t="str">
        <f>IF(Grades!CC63="","",(VLOOKUP(Grades!CC63,ASLevels,2,FALSE)))</f>
        <v/>
      </c>
      <c r="CD63" s="6" t="str">
        <f>IF(Grades!CD63="","",(VLOOKUP(Grades!CD63,ASLevels,2,FALSE)))</f>
        <v/>
      </c>
      <c r="CE63" s="6" t="str">
        <f>IF(Grades!CE63="","",(VLOOKUP(Grades!CE63,ASLevels,2,FALSE)))</f>
        <v/>
      </c>
      <c r="CF63" s="6" t="str">
        <f>IF(Grades!CF63="","",(VLOOKUP(Grades!CF63,ASLevels,2,FALSE)))</f>
        <v/>
      </c>
      <c r="CG63" s="6" t="str">
        <f>IF(Grades!CG63="","",(VLOOKUP(Grades!CG63,ASLevels,2,FALSE)))</f>
        <v/>
      </c>
      <c r="CH63" s="6" t="str">
        <f>IF(Grades!CH63="","",(VLOOKUP(Grades!CH63,ASLevels,2,FALSE)))</f>
        <v/>
      </c>
      <c r="CI63" s="6" t="str">
        <f>IF(Grades!CI63="","",(VLOOKUP(Grades!CI63,ASLevels,2,FALSE)))</f>
        <v/>
      </c>
      <c r="CJ63" s="6" t="str">
        <f>IF(Grades!CJ63="","",(VLOOKUP(Grades!CJ63,ASLevels,2,FALSE)))</f>
        <v/>
      </c>
      <c r="CK63" s="6" t="str">
        <f>IF(Grades!CK63="","",(VLOOKUP(Grades!CK63,ASLevels,2,FALSE)))</f>
        <v/>
      </c>
      <c r="CL63" s="6" t="str">
        <f>IF(Grades!CL63="","",(VLOOKUP(Grades!CL63,ASLevels,2,FALSE)))</f>
        <v/>
      </c>
      <c r="CM63" s="6" t="str">
        <f>IF(Grades!CM63="","",(VLOOKUP(Grades!CM63,ASLevels,2,FALSE)))</f>
        <v/>
      </c>
      <c r="CN63" s="6" t="str">
        <f>IF(Grades!CN63="","",(VLOOKUP(Grades!CN63,ASLevels,2,FALSE)))</f>
        <v/>
      </c>
      <c r="CO63" s="39" t="str">
        <f>IF(Grades!CO63="","",(VLOOKUP(Grades!CO63,EP,2,FALSE)))</f>
        <v/>
      </c>
      <c r="CP63" s="9" t="str">
        <f>IF(Grades!CP63="","",(VLOOKUP(Grades!CP63,KeySkills,2,FALSE)))</f>
        <v/>
      </c>
      <c r="CQ63" s="9" t="str">
        <f>IF(Grades!CQ63="","",(VLOOKUP(Grades!CQ63,KeySkills,2,FALSE)))</f>
        <v/>
      </c>
      <c r="CR63" s="9" t="str">
        <f>IF(Grades!CR63="","",(VLOOKUP(Grades!CR63,KeySkills,2,FALSE)))</f>
        <v/>
      </c>
      <c r="CS63" s="13" t="str">
        <f>IF(Grades!CS63="","",(VLOOKUP(Grades!CS63,BTECOCRNatCert,2,FALSE)))</f>
        <v/>
      </c>
      <c r="CT63" s="13" t="str">
        <f>IF(Grades!CT63="","",(VLOOKUP(Grades!CT63,BTECOCRNatCert,2,FALSE)))</f>
        <v/>
      </c>
      <c r="CU63" s="13" t="str">
        <f>IF(Grades!CU63="","",(VLOOKUP(Grades!CU63,BTECOCRNatCert,2,FALSE)))</f>
        <v/>
      </c>
      <c r="CV63" s="13" t="str">
        <f>IF(Grades!CV63="","",(VLOOKUP(Grades!CV63,BTECOCRNatCert,2,FALSE)))</f>
        <v/>
      </c>
      <c r="CW63" s="13" t="str">
        <f>IF(Grades!CW63="","",(VLOOKUP(Grades!CW63,BTECOCRNatCert,2,FALSE)))</f>
        <v/>
      </c>
      <c r="CX63" s="13" t="str">
        <f>IF(Grades!CX63="","",(VLOOKUP(Grades!CX63,BTECOCRNatCert,2,FALSE)))</f>
        <v/>
      </c>
      <c r="CY63" s="13" t="str">
        <f>IF(Grades!CY63="","",(VLOOKUP(Grades!CY63,BTECOCRNatCert,2,FALSE)))</f>
        <v/>
      </c>
      <c r="CZ63" s="15" t="str">
        <f>IF(Grades!CZ63="","",(VLOOKUP(Grades!CZ63,BTECNatDip,2,FALSE)))</f>
        <v/>
      </c>
      <c r="DA63" s="15" t="str">
        <f>IF(Grades!DA63="","",(VLOOKUP(Grades!DA63,BTECNatDip,2,FALSE)))</f>
        <v/>
      </c>
      <c r="DB63" s="15" t="str">
        <f>IF(Grades!DB63="","",(VLOOKUP(Grades!DB63,BTECNatDip,2,FALSE)))</f>
        <v/>
      </c>
      <c r="DC63" s="21" t="str">
        <f>IF(Grades!DC63="","",(VLOOKUP(Grades!DC63,OCRNatDip,2,FALSE)))</f>
        <v/>
      </c>
      <c r="DD63" s="21" t="str">
        <f>IF(Grades!DD63="","",(VLOOKUP(Grades!DD63,OCRNatDip,2,FALSE)))</f>
        <v/>
      </c>
      <c r="DE63" s="21" t="str">
        <f>IF(Grades!DE63="","",(VLOOKUP(Grades!DE63,OCRNatDip,2,FALSE)))</f>
        <v/>
      </c>
      <c r="DF63" s="37" t="str">
        <f>IF(Grades!DF63="","",(VLOOKUP(Grades!DF63,BTECExtDip,2,FALSE)))</f>
        <v/>
      </c>
      <c r="DG63" s="37" t="str">
        <f>IF(Grades!DG63="","",(VLOOKUP(Grades!DG63,BTECExtDip,2,FALSE)))</f>
        <v/>
      </c>
      <c r="DH63" s="37" t="str">
        <f>IF(Grades!DH63="","",(VLOOKUP(Grades!DH63,BTECExtDip,2,FALSE)))</f>
        <v/>
      </c>
      <c r="DI63" s="21" t="str">
        <f>IF(Grades!DI63="","",(VLOOKUP(Grades!DI63,OCRExtDip,2,FALSE)))</f>
        <v/>
      </c>
      <c r="DJ63" s="21" t="str">
        <f>IF(Grades!DJ63="","",(VLOOKUP(Grades!DJ63,OCRExtDip,2,FALSE)))</f>
        <v/>
      </c>
      <c r="DK63" s="21" t="str">
        <f>IF(Grades!DK63="","",(VLOOKUP(Grades!DK63,OCRExtDip,2,FALSE)))</f>
        <v/>
      </c>
      <c r="DL63" s="17" t="str">
        <f>IF(Grades!DL63="","",(VLOOKUP(Grades!DL63,PL,2,FALSE)))</f>
        <v/>
      </c>
      <c r="DM63" s="38" t="str">
        <f>IF(Grades!DM63="","",(VLOOKUP(Grades!DM63,FSM,2,FALSE)))</f>
        <v/>
      </c>
      <c r="DN63" s="38" t="str">
        <f>IF(Grades!DN63="","",(VLOOKUP(Grades!DN63,FSM,2,FALSE)))</f>
        <v/>
      </c>
      <c r="DO63" s="9" t="str">
        <f>IF(Grades!DO63="","",(VLOOKUP(Grades!DO63,AEA,2,FALSE)))</f>
        <v/>
      </c>
      <c r="DP63" s="9" t="str">
        <f>IF(Grades!DP63="","",(VLOOKUP(Grades!DP63,AEA,2,FALSE)))</f>
        <v/>
      </c>
      <c r="DQ63" s="9" t="str">
        <f>IF(Grades!DQ63="","",(VLOOKUP(Grades!DQ63,AEA,2,FALSE)))</f>
        <v/>
      </c>
      <c r="DR63" s="62" t="str">
        <f>IF(Grades!DR63="","",(VLOOKUP(Grades!DR63,AllDip?,2,FALSE)))</f>
        <v/>
      </c>
      <c r="DT63" s="1">
        <f t="shared" si="14"/>
        <v>0</v>
      </c>
      <c r="DU63" s="1">
        <f t="shared" si="23"/>
        <v>0</v>
      </c>
      <c r="DV63" s="1">
        <f t="shared" si="24"/>
        <v>0</v>
      </c>
      <c r="DW63" s="1">
        <f t="shared" si="25"/>
        <v>0</v>
      </c>
      <c r="DX63" s="1">
        <f t="shared" si="26"/>
        <v>0</v>
      </c>
      <c r="DY63" s="172">
        <f t="shared" si="4"/>
        <v>0</v>
      </c>
      <c r="DZ63" s="1">
        <f t="shared" si="27"/>
        <v>0</v>
      </c>
      <c r="EA63" s="1">
        <f t="shared" si="28"/>
        <v>0</v>
      </c>
      <c r="EB63" s="1">
        <f t="shared" si="29"/>
        <v>0</v>
      </c>
      <c r="EC63" s="1">
        <f t="shared" si="30"/>
        <v>0</v>
      </c>
      <c r="ED63" s="1">
        <f t="shared" si="31"/>
        <v>0</v>
      </c>
      <c r="EE63" s="1">
        <f t="shared" si="32"/>
        <v>0</v>
      </c>
      <c r="EF63" s="1">
        <f t="shared" si="33"/>
        <v>0</v>
      </c>
      <c r="EG63" s="1">
        <f t="shared" si="34"/>
        <v>0</v>
      </c>
      <c r="EH63" s="1">
        <f t="shared" si="15"/>
        <v>0</v>
      </c>
      <c r="EI63" s="1">
        <f t="shared" si="16"/>
        <v>0</v>
      </c>
      <c r="EJ63" s="1">
        <f t="shared" si="17"/>
        <v>0</v>
      </c>
      <c r="EK63" s="1">
        <f t="shared" si="22"/>
        <v>0</v>
      </c>
      <c r="EL63" s="1">
        <f t="shared" si="18"/>
        <v>0</v>
      </c>
      <c r="EM63" s="1" t="e">
        <f t="shared" si="19"/>
        <v>#DIV/0!</v>
      </c>
      <c r="EN63" s="1" t="e">
        <f t="shared" si="20"/>
        <v>#DIV/0!</v>
      </c>
      <c r="EO63" s="1" t="e">
        <f t="shared" si="21"/>
        <v>#DIV/0!</v>
      </c>
    </row>
    <row r="64" spans="1:145" ht="11.25" x14ac:dyDescent="0.2">
      <c r="A64" s="92"/>
      <c r="B64" s="92"/>
      <c r="C64" s="92"/>
      <c r="D64" s="92"/>
      <c r="E64" s="3" t="str">
        <f>IF(Grades!E64="","",(VLOOKUP(Grades!E64,ALevels,2,FALSE)))</f>
        <v/>
      </c>
      <c r="F64" s="3" t="str">
        <f>IF(Grades!F64="","",(VLOOKUP(Grades!F64,ALevels,2,FALSE)))</f>
        <v/>
      </c>
      <c r="G64" s="3" t="str">
        <f>IF(Grades!G64="","",(VLOOKUP(Grades!G64,ALevels,2,FALSE)))</f>
        <v/>
      </c>
      <c r="H64" s="3" t="str">
        <f>IF(Grades!H64="","",(VLOOKUP(Grades!H64,ALevels,2,FALSE)))</f>
        <v/>
      </c>
      <c r="I64" s="3" t="str">
        <f>IF(Grades!I64="","",(VLOOKUP(Grades!I64,ALevels,2,FALSE)))</f>
        <v/>
      </c>
      <c r="J64" s="3" t="str">
        <f>IF(Grades!J64="","",(VLOOKUP(Grades!J64,ALevels,2,FALSE)))</f>
        <v/>
      </c>
      <c r="K64" s="3" t="str">
        <f>IF(Grades!K64="","",(VLOOKUP(Grades!K64,ALevels,2,FALSE)))</f>
        <v/>
      </c>
      <c r="L64" s="3" t="str">
        <f>IF(Grades!L64="","",(VLOOKUP(Grades!L64,ALevels,2,FALSE)))</f>
        <v/>
      </c>
      <c r="M64" s="3" t="str">
        <f>IF(Grades!M64="","",(VLOOKUP(Grades!M64,ALevels,2,FALSE)))</f>
        <v/>
      </c>
      <c r="N64" s="3" t="str">
        <f>IF(Grades!N64="","",(VLOOKUP(Grades!N64,ALevels,2,FALSE)))</f>
        <v/>
      </c>
      <c r="O64" s="3" t="str">
        <f>IF(Grades!O64="","",(VLOOKUP(Grades!O64,ALevels,2,FALSE)))</f>
        <v/>
      </c>
      <c r="P64" s="3" t="str">
        <f>IF(Grades!P64="","",(VLOOKUP(Grades!P64,ALevels,2,FALSE)))</f>
        <v/>
      </c>
      <c r="Q64" s="3" t="str">
        <f>IF(Grades!Q64="","",(VLOOKUP(Grades!Q64,ALevels,2,FALSE)))</f>
        <v/>
      </c>
      <c r="R64" s="3" t="str">
        <f>IF(Grades!R64="","",(VLOOKUP(Grades!R64,ALevels,2,FALSE)))</f>
        <v/>
      </c>
      <c r="S64" s="3" t="str">
        <f>IF(Grades!S64="","",(VLOOKUP(Grades!S64,ALevels,2,FALSE)))</f>
        <v/>
      </c>
      <c r="T64" s="3" t="str">
        <f>IF(Grades!T64="","",(VLOOKUP(Grades!T64,ALevels,2,FALSE)))</f>
        <v/>
      </c>
      <c r="U64" s="3" t="str">
        <f>IF(Grades!U64="","",(VLOOKUP(Grades!U64,ALevels,2,FALSE)))</f>
        <v/>
      </c>
      <c r="V64" s="3" t="str">
        <f>IF(Grades!V64="","",(VLOOKUP(Grades!V64,ALevels,2,FALSE)))</f>
        <v/>
      </c>
      <c r="W64" s="3" t="str">
        <f>IF(Grades!W64="","",(VLOOKUP(Grades!W64,ALevels,2,FALSE)))</f>
        <v/>
      </c>
      <c r="X64" s="3" t="str">
        <f>IF(Grades!X64="","",(VLOOKUP(Grades!X64,ALevels,2,FALSE)))</f>
        <v/>
      </c>
      <c r="Y64" s="3" t="str">
        <f>IF(Grades!Y64="","",(VLOOKUP(Grades!Y64,ALevels,2,FALSE)))</f>
        <v/>
      </c>
      <c r="Z64" s="3" t="str">
        <f>IF(Grades!Z64="","",(VLOOKUP(Grades!Z64,ALevels,2,FALSE)))</f>
        <v/>
      </c>
      <c r="AA64" s="3" t="str">
        <f>IF(Grades!AA64="","",(VLOOKUP(Grades!AA64,ALevels,2,FALSE)))</f>
        <v/>
      </c>
      <c r="AB64" s="3" t="str">
        <f>IF(Grades!AB64="","",(VLOOKUP(Grades!AB64,ALevels,2,FALSE)))</f>
        <v/>
      </c>
      <c r="AC64" s="3" t="str">
        <f>IF(Grades!AC64="","",(VLOOKUP(Grades!AC64,ALevels,2,FALSE)))</f>
        <v/>
      </c>
      <c r="AD64" s="3" t="str">
        <f>IF(Grades!AD64="","",(VLOOKUP(Grades!AD64,ALevels,2,FALSE)))</f>
        <v/>
      </c>
      <c r="AE64" s="3" t="str">
        <f>IF(Grades!AE64="","",(VLOOKUP(Grades!AE64,ALevels,2,FALSE)))</f>
        <v/>
      </c>
      <c r="AF64" s="3" t="str">
        <f>IF(Grades!AF64="","",(VLOOKUP(Grades!AF64,ALevels,2,FALSE)))</f>
        <v/>
      </c>
      <c r="AG64" s="3" t="str">
        <f>IF(Grades!AG64="","",(VLOOKUP(Grades!AG64,ALevels,2,FALSE)))</f>
        <v/>
      </c>
      <c r="AH64" s="3" t="str">
        <f>IF(Grades!AH64="","",(VLOOKUP(Grades!AH64,ALevels,2,FALSE)))</f>
        <v/>
      </c>
      <c r="AI64" s="3" t="str">
        <f>IF(Grades!AI64="","",(VLOOKUP(Grades!AI64,ALevels,2,FALSE)))</f>
        <v/>
      </c>
      <c r="AJ64" s="3" t="str">
        <f>IF(Grades!AJ64="","",(VLOOKUP(Grades!AJ64,ALevels,2,FALSE)))</f>
        <v/>
      </c>
      <c r="AK64" s="3" t="str">
        <f>IF(Grades!AK64="","",(VLOOKUP(Grades!AK64,ALevels,2,FALSE)))</f>
        <v/>
      </c>
      <c r="AL64" s="3" t="str">
        <f>IF(Grades!AL64="","",(VLOOKUP(Grades!AL64,ALevels,2,FALSE)))</f>
        <v/>
      </c>
      <c r="AM64" s="3" t="str">
        <f>IF(Grades!AM64="","",(VLOOKUP(Grades!AM64,ALevels,2,FALSE)))</f>
        <v/>
      </c>
      <c r="AN64" s="3" t="str">
        <f>IF(Grades!AN64="","",(VLOOKUP(Grades!AN64,ALevels,2,FALSE)))</f>
        <v/>
      </c>
      <c r="AO64" s="3" t="str">
        <f>IF(Grades!AO64="","",(VLOOKUP(Grades!AO64,ALevels,2,FALSE)))</f>
        <v/>
      </c>
      <c r="AP64" s="3" t="str">
        <f>IF(Grades!AP64="","",(VLOOKUP(Grades!AP64,ALevels,2,FALSE)))</f>
        <v/>
      </c>
      <c r="AQ64" s="3" t="str">
        <f>IF(Grades!AQ64="","",(VLOOKUP(Grades!AQ64,ALevels,2,FALSE)))</f>
        <v/>
      </c>
      <c r="AR64" s="3" t="str">
        <f>IF(Grades!AR64="","",(VLOOKUP(Grades!AR64,ALevels,2,FALSE)))</f>
        <v/>
      </c>
      <c r="AS64" s="3" t="str">
        <f>IF(Grades!AS64="","",(VLOOKUP(Grades!AS64,ALevels,2,FALSE)))</f>
        <v/>
      </c>
      <c r="AT64" s="3" t="str">
        <f>IF(Grades!AT64="","",(VLOOKUP(Grades!AT64,ALevels,2,FALSE)))</f>
        <v/>
      </c>
      <c r="AU64" s="3" t="str">
        <f>IF(Grades!AU64="","",(VLOOKUP(Grades!AU64,ALevels,2,FALSE)))</f>
        <v/>
      </c>
      <c r="AV64" s="3" t="str">
        <f>IF(Grades!AV64="","",(VLOOKUP(Grades!AV64,ALevels,2,FALSE)))</f>
        <v/>
      </c>
      <c r="AW64" s="6" t="str">
        <f>IF(Grades!AW64="","",(VLOOKUP(Grades!AW64,ASLevels,2,FALSE)))</f>
        <v/>
      </c>
      <c r="AX64" s="6" t="str">
        <f>IF(Grades!AX64="","",(VLOOKUP(Grades!AX64,ASLevels,2,FALSE)))</f>
        <v/>
      </c>
      <c r="AY64" s="6" t="str">
        <f>IF(Grades!AY64="","",(VLOOKUP(Grades!AY64,ASLevels,2,FALSE)))</f>
        <v/>
      </c>
      <c r="AZ64" s="6" t="str">
        <f>IF(Grades!AZ64="","",(VLOOKUP(Grades!AZ64,ASLevels,2,FALSE)))</f>
        <v/>
      </c>
      <c r="BA64" s="6" t="str">
        <f>IF(Grades!BA64="","",(VLOOKUP(Grades!BA64,ASLevels,2,FALSE)))</f>
        <v/>
      </c>
      <c r="BB64" s="6" t="str">
        <f>IF(Grades!BB64="","",(VLOOKUP(Grades!BB64,ASLevels,2,FALSE)))</f>
        <v/>
      </c>
      <c r="BC64" s="6" t="str">
        <f>IF(Grades!BC64="","",(VLOOKUP(Grades!BC64,ASLevels,2,FALSE)))</f>
        <v/>
      </c>
      <c r="BD64" s="6" t="str">
        <f>IF(Grades!BD64="","",(VLOOKUP(Grades!BD64,ASLevels,2,FALSE)))</f>
        <v/>
      </c>
      <c r="BE64" s="6" t="str">
        <f>IF(Grades!BE64="","",(VLOOKUP(Grades!BE64,ASLevels,2,FALSE)))</f>
        <v/>
      </c>
      <c r="BF64" s="6" t="str">
        <f>IF(Grades!BF64="","",(VLOOKUP(Grades!BF64,ASLevels,2,FALSE)))</f>
        <v/>
      </c>
      <c r="BG64" s="6" t="str">
        <f>IF(Grades!BG64="","",(VLOOKUP(Grades!BG64,ASLevels,2,FALSE)))</f>
        <v/>
      </c>
      <c r="BH64" s="6" t="str">
        <f>IF(Grades!BH64="","",(VLOOKUP(Grades!BH64,ASLevels,2,FALSE)))</f>
        <v/>
      </c>
      <c r="BI64" s="6" t="str">
        <f>IF(Grades!BI64="","",(VLOOKUP(Grades!BI64,ASLevels,2,FALSE)))</f>
        <v/>
      </c>
      <c r="BJ64" s="6" t="str">
        <f>IF(Grades!BJ64="","",(VLOOKUP(Grades!BJ64,ASLevels,2,FALSE)))</f>
        <v/>
      </c>
      <c r="BK64" s="6" t="str">
        <f>IF(Grades!BK64="","",(VLOOKUP(Grades!BK64,ASLevels,2,FALSE)))</f>
        <v/>
      </c>
      <c r="BL64" s="6" t="str">
        <f>IF(Grades!BL64="","",(VLOOKUP(Grades!BL64,ASLevels,2,FALSE)))</f>
        <v/>
      </c>
      <c r="BM64" s="6" t="str">
        <f>IF(Grades!BM64="","",(VLOOKUP(Grades!BM64,ASLevels,2,FALSE)))</f>
        <v/>
      </c>
      <c r="BN64" s="6" t="str">
        <f>IF(Grades!BN64="","",(VLOOKUP(Grades!BN64,ASLevels,2,FALSE)))</f>
        <v/>
      </c>
      <c r="BO64" s="6" t="str">
        <f>IF(Grades!BO64="","",(VLOOKUP(Grades!BO64,ASLevels,2,FALSE)))</f>
        <v/>
      </c>
      <c r="BP64" s="6" t="str">
        <f>IF(Grades!BP64="","",(VLOOKUP(Grades!BP64,ASLevels,2,FALSE)))</f>
        <v/>
      </c>
      <c r="BQ64" s="6" t="str">
        <f>IF(Grades!BQ64="","",(VLOOKUP(Grades!BQ64,ASLevels,2,FALSE)))</f>
        <v/>
      </c>
      <c r="BR64" s="6" t="str">
        <f>IF(Grades!BR64="","",(VLOOKUP(Grades!BR64,ASLevels,2,FALSE)))</f>
        <v/>
      </c>
      <c r="BS64" s="6" t="str">
        <f>IF(Grades!BS64="","",(VLOOKUP(Grades!BS64,ASLevels,2,FALSE)))</f>
        <v/>
      </c>
      <c r="BT64" s="6" t="str">
        <f>IF(Grades!BT64="","",(VLOOKUP(Grades!BT64,ASLevels,2,FALSE)))</f>
        <v/>
      </c>
      <c r="BU64" s="6" t="str">
        <f>IF(Grades!BU64="","",(VLOOKUP(Grades!BU64,ASLevels,2,FALSE)))</f>
        <v/>
      </c>
      <c r="BV64" s="6" t="str">
        <f>IF(Grades!BV64="","",(VLOOKUP(Grades!BV64,ASLevels,2,FALSE)))</f>
        <v/>
      </c>
      <c r="BW64" s="6" t="str">
        <f>IF(Grades!BW64="","",(VLOOKUP(Grades!BW64,ASLevels,2,FALSE)))</f>
        <v/>
      </c>
      <c r="BX64" s="6" t="str">
        <f>IF(Grades!BX64="","",(VLOOKUP(Grades!BX64,ASLevels,2,FALSE)))</f>
        <v/>
      </c>
      <c r="BY64" s="6" t="str">
        <f>IF(Grades!BY64="","",(VLOOKUP(Grades!BY64,ASLevels,2,FALSE)))</f>
        <v/>
      </c>
      <c r="BZ64" s="6" t="str">
        <f>IF(Grades!BZ64="","",(VLOOKUP(Grades!BZ64,ASLevels,2,FALSE)))</f>
        <v/>
      </c>
      <c r="CA64" s="6" t="str">
        <f>IF(Grades!CA64="","",(VLOOKUP(Grades!CA64,ASLevels,2,FALSE)))</f>
        <v/>
      </c>
      <c r="CB64" s="6" t="str">
        <f>IF(Grades!CB64="","",(VLOOKUP(Grades!CB64,ASLevels,2,FALSE)))</f>
        <v/>
      </c>
      <c r="CC64" s="6" t="str">
        <f>IF(Grades!CC64="","",(VLOOKUP(Grades!CC64,ASLevels,2,FALSE)))</f>
        <v/>
      </c>
      <c r="CD64" s="6" t="str">
        <f>IF(Grades!CD64="","",(VLOOKUP(Grades!CD64,ASLevels,2,FALSE)))</f>
        <v/>
      </c>
      <c r="CE64" s="6" t="str">
        <f>IF(Grades!CE64="","",(VLOOKUP(Grades!CE64,ASLevels,2,FALSE)))</f>
        <v/>
      </c>
      <c r="CF64" s="6" t="str">
        <f>IF(Grades!CF64="","",(VLOOKUP(Grades!CF64,ASLevels,2,FALSE)))</f>
        <v/>
      </c>
      <c r="CG64" s="6" t="str">
        <f>IF(Grades!CG64="","",(VLOOKUP(Grades!CG64,ASLevels,2,FALSE)))</f>
        <v/>
      </c>
      <c r="CH64" s="6" t="str">
        <f>IF(Grades!CH64="","",(VLOOKUP(Grades!CH64,ASLevels,2,FALSE)))</f>
        <v/>
      </c>
      <c r="CI64" s="6" t="str">
        <f>IF(Grades!CI64="","",(VLOOKUP(Grades!CI64,ASLevels,2,FALSE)))</f>
        <v/>
      </c>
      <c r="CJ64" s="6" t="str">
        <f>IF(Grades!CJ64="","",(VLOOKUP(Grades!CJ64,ASLevels,2,FALSE)))</f>
        <v/>
      </c>
      <c r="CK64" s="6" t="str">
        <f>IF(Grades!CK64="","",(VLOOKUP(Grades!CK64,ASLevels,2,FALSE)))</f>
        <v/>
      </c>
      <c r="CL64" s="6" t="str">
        <f>IF(Grades!CL64="","",(VLOOKUP(Grades!CL64,ASLevels,2,FALSE)))</f>
        <v/>
      </c>
      <c r="CM64" s="6" t="str">
        <f>IF(Grades!CM64="","",(VLOOKUP(Grades!CM64,ASLevels,2,FALSE)))</f>
        <v/>
      </c>
      <c r="CN64" s="6" t="str">
        <f>IF(Grades!CN64="","",(VLOOKUP(Grades!CN64,ASLevels,2,FALSE)))</f>
        <v/>
      </c>
      <c r="CO64" s="39" t="str">
        <f>IF(Grades!CO64="","",(VLOOKUP(Grades!CO64,EP,2,FALSE)))</f>
        <v/>
      </c>
      <c r="CP64" s="9" t="str">
        <f>IF(Grades!CP64="","",(VLOOKUP(Grades!CP64,KeySkills,2,FALSE)))</f>
        <v/>
      </c>
      <c r="CQ64" s="9" t="str">
        <f>IF(Grades!CQ64="","",(VLOOKUP(Grades!CQ64,KeySkills,2,FALSE)))</f>
        <v/>
      </c>
      <c r="CR64" s="9" t="str">
        <f>IF(Grades!CR64="","",(VLOOKUP(Grades!CR64,KeySkills,2,FALSE)))</f>
        <v/>
      </c>
      <c r="CS64" s="13" t="str">
        <f>IF(Grades!CS64="","",(VLOOKUP(Grades!CS64,BTECOCRNatCert,2,FALSE)))</f>
        <v/>
      </c>
      <c r="CT64" s="13" t="str">
        <f>IF(Grades!CT64="","",(VLOOKUP(Grades!CT64,BTECOCRNatCert,2,FALSE)))</f>
        <v/>
      </c>
      <c r="CU64" s="13" t="str">
        <f>IF(Grades!CU64="","",(VLOOKUP(Grades!CU64,BTECOCRNatCert,2,FALSE)))</f>
        <v/>
      </c>
      <c r="CV64" s="13" t="str">
        <f>IF(Grades!CV64="","",(VLOOKUP(Grades!CV64,BTECOCRNatCert,2,FALSE)))</f>
        <v/>
      </c>
      <c r="CW64" s="13" t="str">
        <f>IF(Grades!CW64="","",(VLOOKUP(Grades!CW64,BTECOCRNatCert,2,FALSE)))</f>
        <v/>
      </c>
      <c r="CX64" s="13" t="str">
        <f>IF(Grades!CX64="","",(VLOOKUP(Grades!CX64,BTECOCRNatCert,2,FALSE)))</f>
        <v/>
      </c>
      <c r="CY64" s="13" t="str">
        <f>IF(Grades!CY64="","",(VLOOKUP(Grades!CY64,BTECOCRNatCert,2,FALSE)))</f>
        <v/>
      </c>
      <c r="CZ64" s="15" t="str">
        <f>IF(Grades!CZ64="","",(VLOOKUP(Grades!CZ64,BTECNatDip,2,FALSE)))</f>
        <v/>
      </c>
      <c r="DA64" s="15" t="str">
        <f>IF(Grades!DA64="","",(VLOOKUP(Grades!DA64,BTECNatDip,2,FALSE)))</f>
        <v/>
      </c>
      <c r="DB64" s="15" t="str">
        <f>IF(Grades!DB64="","",(VLOOKUP(Grades!DB64,BTECNatDip,2,FALSE)))</f>
        <v/>
      </c>
      <c r="DC64" s="21" t="str">
        <f>IF(Grades!DC64="","",(VLOOKUP(Grades!DC64,OCRNatDip,2,FALSE)))</f>
        <v/>
      </c>
      <c r="DD64" s="21" t="str">
        <f>IF(Grades!DD64="","",(VLOOKUP(Grades!DD64,OCRNatDip,2,FALSE)))</f>
        <v/>
      </c>
      <c r="DE64" s="21" t="str">
        <f>IF(Grades!DE64="","",(VLOOKUP(Grades!DE64,OCRNatDip,2,FALSE)))</f>
        <v/>
      </c>
      <c r="DF64" s="37" t="str">
        <f>IF(Grades!DF64="","",(VLOOKUP(Grades!DF64,BTECExtDip,2,FALSE)))</f>
        <v/>
      </c>
      <c r="DG64" s="37" t="str">
        <f>IF(Grades!DG64="","",(VLOOKUP(Grades!DG64,BTECExtDip,2,FALSE)))</f>
        <v/>
      </c>
      <c r="DH64" s="37" t="str">
        <f>IF(Grades!DH64="","",(VLOOKUP(Grades!DH64,BTECExtDip,2,FALSE)))</f>
        <v/>
      </c>
      <c r="DI64" s="21" t="str">
        <f>IF(Grades!DI64="","",(VLOOKUP(Grades!DI64,OCRExtDip,2,FALSE)))</f>
        <v/>
      </c>
      <c r="DJ64" s="21" t="str">
        <f>IF(Grades!DJ64="","",(VLOOKUP(Grades!DJ64,OCRExtDip,2,FALSE)))</f>
        <v/>
      </c>
      <c r="DK64" s="21" t="str">
        <f>IF(Grades!DK64="","",(VLOOKUP(Grades!DK64,OCRExtDip,2,FALSE)))</f>
        <v/>
      </c>
      <c r="DL64" s="17" t="str">
        <f>IF(Grades!DL64="","",(VLOOKUP(Grades!DL64,PL,2,FALSE)))</f>
        <v/>
      </c>
      <c r="DM64" s="38" t="str">
        <f>IF(Grades!DM64="","",(VLOOKUP(Grades!DM64,FSM,2,FALSE)))</f>
        <v/>
      </c>
      <c r="DN64" s="38" t="str">
        <f>IF(Grades!DN64="","",(VLOOKUP(Grades!DN64,FSM,2,FALSE)))</f>
        <v/>
      </c>
      <c r="DO64" s="9" t="str">
        <f>IF(Grades!DO64="","",(VLOOKUP(Grades!DO64,AEA,2,FALSE)))</f>
        <v/>
      </c>
      <c r="DP64" s="9" t="str">
        <f>IF(Grades!DP64="","",(VLOOKUP(Grades!DP64,AEA,2,FALSE)))</f>
        <v/>
      </c>
      <c r="DQ64" s="9" t="str">
        <f>IF(Grades!DQ64="","",(VLOOKUP(Grades!DQ64,AEA,2,FALSE)))</f>
        <v/>
      </c>
      <c r="DR64" s="62" t="str">
        <f>IF(Grades!DR64="","",(VLOOKUP(Grades!DR64,AllDip?,2,FALSE)))</f>
        <v/>
      </c>
      <c r="DT64" s="1">
        <f t="shared" si="14"/>
        <v>0</v>
      </c>
      <c r="DU64" s="1">
        <f t="shared" si="23"/>
        <v>0</v>
      </c>
      <c r="DV64" s="1">
        <f t="shared" si="24"/>
        <v>0</v>
      </c>
      <c r="DW64" s="1">
        <f t="shared" si="25"/>
        <v>0</v>
      </c>
      <c r="DX64" s="1">
        <f t="shared" si="26"/>
        <v>0</v>
      </c>
      <c r="DY64" s="172">
        <f t="shared" si="4"/>
        <v>0</v>
      </c>
      <c r="DZ64" s="1">
        <f t="shared" si="27"/>
        <v>0</v>
      </c>
      <c r="EA64" s="1">
        <f t="shared" si="28"/>
        <v>0</v>
      </c>
      <c r="EB64" s="1">
        <f t="shared" si="29"/>
        <v>0</v>
      </c>
      <c r="EC64" s="1">
        <f t="shared" si="30"/>
        <v>0</v>
      </c>
      <c r="ED64" s="1">
        <f t="shared" si="31"/>
        <v>0</v>
      </c>
      <c r="EE64" s="1">
        <f t="shared" si="32"/>
        <v>0</v>
      </c>
      <c r="EF64" s="1">
        <f t="shared" si="33"/>
        <v>0</v>
      </c>
      <c r="EG64" s="1">
        <f t="shared" si="34"/>
        <v>0</v>
      </c>
      <c r="EH64" s="1">
        <f t="shared" si="15"/>
        <v>0</v>
      </c>
      <c r="EI64" s="1">
        <f t="shared" si="16"/>
        <v>0</v>
      </c>
      <c r="EJ64" s="1">
        <f t="shared" si="17"/>
        <v>0</v>
      </c>
      <c r="EK64" s="1">
        <f t="shared" si="22"/>
        <v>0</v>
      </c>
      <c r="EL64" s="1">
        <f t="shared" si="18"/>
        <v>0</v>
      </c>
      <c r="EM64" s="1" t="e">
        <f t="shared" si="19"/>
        <v>#DIV/0!</v>
      </c>
      <c r="EN64" s="1" t="e">
        <f t="shared" si="20"/>
        <v>#DIV/0!</v>
      </c>
      <c r="EO64" s="1" t="e">
        <f t="shared" si="21"/>
        <v>#DIV/0!</v>
      </c>
    </row>
    <row r="65" spans="1:145" ht="11.25" x14ac:dyDescent="0.2">
      <c r="A65" s="92"/>
      <c r="B65" s="92"/>
      <c r="C65" s="92"/>
      <c r="D65" s="92"/>
      <c r="E65" s="3" t="str">
        <f>IF(Grades!E65="","",(VLOOKUP(Grades!E65,ALevels,2,FALSE)))</f>
        <v/>
      </c>
      <c r="F65" s="3" t="str">
        <f>IF(Grades!F65="","",(VLOOKUP(Grades!F65,ALevels,2,FALSE)))</f>
        <v/>
      </c>
      <c r="G65" s="3" t="str">
        <f>IF(Grades!G65="","",(VLOOKUP(Grades!G65,ALevels,2,FALSE)))</f>
        <v/>
      </c>
      <c r="H65" s="3" t="str">
        <f>IF(Grades!H65="","",(VLOOKUP(Grades!H65,ALevels,2,FALSE)))</f>
        <v/>
      </c>
      <c r="I65" s="3" t="str">
        <f>IF(Grades!I65="","",(VLOOKUP(Grades!I65,ALevels,2,FALSE)))</f>
        <v/>
      </c>
      <c r="J65" s="3" t="str">
        <f>IF(Grades!J65="","",(VLOOKUP(Grades!J65,ALevels,2,FALSE)))</f>
        <v/>
      </c>
      <c r="K65" s="3" t="str">
        <f>IF(Grades!K65="","",(VLOOKUP(Grades!K65,ALevels,2,FALSE)))</f>
        <v/>
      </c>
      <c r="L65" s="3" t="str">
        <f>IF(Grades!L65="","",(VLOOKUP(Grades!L65,ALevels,2,FALSE)))</f>
        <v/>
      </c>
      <c r="M65" s="3" t="str">
        <f>IF(Grades!M65="","",(VLOOKUP(Grades!M65,ALevels,2,FALSE)))</f>
        <v/>
      </c>
      <c r="N65" s="3" t="str">
        <f>IF(Grades!N65="","",(VLOOKUP(Grades!N65,ALevels,2,FALSE)))</f>
        <v/>
      </c>
      <c r="O65" s="3" t="str">
        <f>IF(Grades!O65="","",(VLOOKUP(Grades!O65,ALevels,2,FALSE)))</f>
        <v/>
      </c>
      <c r="P65" s="3" t="str">
        <f>IF(Grades!P65="","",(VLOOKUP(Grades!P65,ALevels,2,FALSE)))</f>
        <v/>
      </c>
      <c r="Q65" s="3" t="str">
        <f>IF(Grades!Q65="","",(VLOOKUP(Grades!Q65,ALevels,2,FALSE)))</f>
        <v/>
      </c>
      <c r="R65" s="3" t="str">
        <f>IF(Grades!R65="","",(VLOOKUP(Grades!R65,ALevels,2,FALSE)))</f>
        <v/>
      </c>
      <c r="S65" s="3" t="str">
        <f>IF(Grades!S65="","",(VLOOKUP(Grades!S65,ALevels,2,FALSE)))</f>
        <v/>
      </c>
      <c r="T65" s="3" t="str">
        <f>IF(Grades!T65="","",(VLOOKUP(Grades!T65,ALevels,2,FALSE)))</f>
        <v/>
      </c>
      <c r="U65" s="3" t="str">
        <f>IF(Grades!U65="","",(VLOOKUP(Grades!U65,ALevels,2,FALSE)))</f>
        <v/>
      </c>
      <c r="V65" s="3" t="str">
        <f>IF(Grades!V65="","",(VLOOKUP(Grades!V65,ALevels,2,FALSE)))</f>
        <v/>
      </c>
      <c r="W65" s="3" t="str">
        <f>IF(Grades!W65="","",(VLOOKUP(Grades!W65,ALevels,2,FALSE)))</f>
        <v/>
      </c>
      <c r="X65" s="3" t="str">
        <f>IF(Grades!X65="","",(VLOOKUP(Grades!X65,ALevels,2,FALSE)))</f>
        <v/>
      </c>
      <c r="Y65" s="3" t="str">
        <f>IF(Grades!Y65="","",(VLOOKUP(Grades!Y65,ALevels,2,FALSE)))</f>
        <v/>
      </c>
      <c r="Z65" s="3" t="str">
        <f>IF(Grades!Z65="","",(VLOOKUP(Grades!Z65,ALevels,2,FALSE)))</f>
        <v/>
      </c>
      <c r="AA65" s="3" t="str">
        <f>IF(Grades!AA65="","",(VLOOKUP(Grades!AA65,ALevels,2,FALSE)))</f>
        <v/>
      </c>
      <c r="AB65" s="3" t="str">
        <f>IF(Grades!AB65="","",(VLOOKUP(Grades!AB65,ALevels,2,FALSE)))</f>
        <v/>
      </c>
      <c r="AC65" s="3" t="str">
        <f>IF(Grades!AC65="","",(VLOOKUP(Grades!AC65,ALevels,2,FALSE)))</f>
        <v/>
      </c>
      <c r="AD65" s="3" t="str">
        <f>IF(Grades!AD65="","",(VLOOKUP(Grades!AD65,ALevels,2,FALSE)))</f>
        <v/>
      </c>
      <c r="AE65" s="3" t="str">
        <f>IF(Grades!AE65="","",(VLOOKUP(Grades!AE65,ALevels,2,FALSE)))</f>
        <v/>
      </c>
      <c r="AF65" s="3" t="str">
        <f>IF(Grades!AF65="","",(VLOOKUP(Grades!AF65,ALevels,2,FALSE)))</f>
        <v/>
      </c>
      <c r="AG65" s="3" t="str">
        <f>IF(Grades!AG65="","",(VLOOKUP(Grades!AG65,ALevels,2,FALSE)))</f>
        <v/>
      </c>
      <c r="AH65" s="3" t="str">
        <f>IF(Grades!AH65="","",(VLOOKUP(Grades!AH65,ALevels,2,FALSE)))</f>
        <v/>
      </c>
      <c r="AI65" s="3" t="str">
        <f>IF(Grades!AI65="","",(VLOOKUP(Grades!AI65,ALevels,2,FALSE)))</f>
        <v/>
      </c>
      <c r="AJ65" s="3" t="str">
        <f>IF(Grades!AJ65="","",(VLOOKUP(Grades!AJ65,ALevels,2,FALSE)))</f>
        <v/>
      </c>
      <c r="AK65" s="3" t="str">
        <f>IF(Grades!AK65="","",(VLOOKUP(Grades!AK65,ALevels,2,FALSE)))</f>
        <v/>
      </c>
      <c r="AL65" s="3" t="str">
        <f>IF(Grades!AL65="","",(VLOOKUP(Grades!AL65,ALevels,2,FALSE)))</f>
        <v/>
      </c>
      <c r="AM65" s="3" t="str">
        <f>IF(Grades!AM65="","",(VLOOKUP(Grades!AM65,ALevels,2,FALSE)))</f>
        <v/>
      </c>
      <c r="AN65" s="3" t="str">
        <f>IF(Grades!AN65="","",(VLOOKUP(Grades!AN65,ALevels,2,FALSE)))</f>
        <v/>
      </c>
      <c r="AO65" s="3" t="str">
        <f>IF(Grades!AO65="","",(VLOOKUP(Grades!AO65,ALevels,2,FALSE)))</f>
        <v/>
      </c>
      <c r="AP65" s="3" t="str">
        <f>IF(Grades!AP65="","",(VLOOKUP(Grades!AP65,ALevels,2,FALSE)))</f>
        <v/>
      </c>
      <c r="AQ65" s="3" t="str">
        <f>IF(Grades!AQ65="","",(VLOOKUP(Grades!AQ65,ALevels,2,FALSE)))</f>
        <v/>
      </c>
      <c r="AR65" s="3" t="str">
        <f>IF(Grades!AR65="","",(VLOOKUP(Grades!AR65,ALevels,2,FALSE)))</f>
        <v/>
      </c>
      <c r="AS65" s="3" t="str">
        <f>IF(Grades!AS65="","",(VLOOKUP(Grades!AS65,ALevels,2,FALSE)))</f>
        <v/>
      </c>
      <c r="AT65" s="3" t="str">
        <f>IF(Grades!AT65="","",(VLOOKUP(Grades!AT65,ALevels,2,FALSE)))</f>
        <v/>
      </c>
      <c r="AU65" s="3" t="str">
        <f>IF(Grades!AU65="","",(VLOOKUP(Grades!AU65,ALevels,2,FALSE)))</f>
        <v/>
      </c>
      <c r="AV65" s="3" t="str">
        <f>IF(Grades!AV65="","",(VLOOKUP(Grades!AV65,ALevels,2,FALSE)))</f>
        <v/>
      </c>
      <c r="AW65" s="6" t="str">
        <f>IF(Grades!AW65="","",(VLOOKUP(Grades!AW65,ASLevels,2,FALSE)))</f>
        <v/>
      </c>
      <c r="AX65" s="6" t="str">
        <f>IF(Grades!AX65="","",(VLOOKUP(Grades!AX65,ASLevels,2,FALSE)))</f>
        <v/>
      </c>
      <c r="AY65" s="6" t="str">
        <f>IF(Grades!AY65="","",(VLOOKUP(Grades!AY65,ASLevels,2,FALSE)))</f>
        <v/>
      </c>
      <c r="AZ65" s="6" t="str">
        <f>IF(Grades!AZ65="","",(VLOOKUP(Grades!AZ65,ASLevels,2,FALSE)))</f>
        <v/>
      </c>
      <c r="BA65" s="6" t="str">
        <f>IF(Grades!BA65="","",(VLOOKUP(Grades!BA65,ASLevels,2,FALSE)))</f>
        <v/>
      </c>
      <c r="BB65" s="6" t="str">
        <f>IF(Grades!BB65="","",(VLOOKUP(Grades!BB65,ASLevels,2,FALSE)))</f>
        <v/>
      </c>
      <c r="BC65" s="6" t="str">
        <f>IF(Grades!BC65="","",(VLOOKUP(Grades!BC65,ASLevels,2,FALSE)))</f>
        <v/>
      </c>
      <c r="BD65" s="6" t="str">
        <f>IF(Grades!BD65="","",(VLOOKUP(Grades!BD65,ASLevels,2,FALSE)))</f>
        <v/>
      </c>
      <c r="BE65" s="6" t="str">
        <f>IF(Grades!BE65="","",(VLOOKUP(Grades!BE65,ASLevels,2,FALSE)))</f>
        <v/>
      </c>
      <c r="BF65" s="6" t="str">
        <f>IF(Grades!BF65="","",(VLOOKUP(Grades!BF65,ASLevels,2,FALSE)))</f>
        <v/>
      </c>
      <c r="BG65" s="6" t="str">
        <f>IF(Grades!BG65="","",(VLOOKUP(Grades!BG65,ASLevels,2,FALSE)))</f>
        <v/>
      </c>
      <c r="BH65" s="6" t="str">
        <f>IF(Grades!BH65="","",(VLOOKUP(Grades!BH65,ASLevels,2,FALSE)))</f>
        <v/>
      </c>
      <c r="BI65" s="6" t="str">
        <f>IF(Grades!BI65="","",(VLOOKUP(Grades!BI65,ASLevels,2,FALSE)))</f>
        <v/>
      </c>
      <c r="BJ65" s="6" t="str">
        <f>IF(Grades!BJ65="","",(VLOOKUP(Grades!BJ65,ASLevels,2,FALSE)))</f>
        <v/>
      </c>
      <c r="BK65" s="6" t="str">
        <f>IF(Grades!BK65="","",(VLOOKUP(Grades!BK65,ASLevels,2,FALSE)))</f>
        <v/>
      </c>
      <c r="BL65" s="6" t="str">
        <f>IF(Grades!BL65="","",(VLOOKUP(Grades!BL65,ASLevels,2,FALSE)))</f>
        <v/>
      </c>
      <c r="BM65" s="6" t="str">
        <f>IF(Grades!BM65="","",(VLOOKUP(Grades!BM65,ASLevels,2,FALSE)))</f>
        <v/>
      </c>
      <c r="BN65" s="6" t="str">
        <f>IF(Grades!BN65="","",(VLOOKUP(Grades!BN65,ASLevels,2,FALSE)))</f>
        <v/>
      </c>
      <c r="BO65" s="6" t="str">
        <f>IF(Grades!BO65="","",(VLOOKUP(Grades!BO65,ASLevels,2,FALSE)))</f>
        <v/>
      </c>
      <c r="BP65" s="6" t="str">
        <f>IF(Grades!BP65="","",(VLOOKUP(Grades!BP65,ASLevels,2,FALSE)))</f>
        <v/>
      </c>
      <c r="BQ65" s="6" t="str">
        <f>IF(Grades!BQ65="","",(VLOOKUP(Grades!BQ65,ASLevels,2,FALSE)))</f>
        <v/>
      </c>
      <c r="BR65" s="6" t="str">
        <f>IF(Grades!BR65="","",(VLOOKUP(Grades!BR65,ASLevels,2,FALSE)))</f>
        <v/>
      </c>
      <c r="BS65" s="6" t="str">
        <f>IF(Grades!BS65="","",(VLOOKUP(Grades!BS65,ASLevels,2,FALSE)))</f>
        <v/>
      </c>
      <c r="BT65" s="6" t="str">
        <f>IF(Grades!BT65="","",(VLOOKUP(Grades!BT65,ASLevels,2,FALSE)))</f>
        <v/>
      </c>
      <c r="BU65" s="6" t="str">
        <f>IF(Grades!BU65="","",(VLOOKUP(Grades!BU65,ASLevels,2,FALSE)))</f>
        <v/>
      </c>
      <c r="BV65" s="6" t="str">
        <f>IF(Grades!BV65="","",(VLOOKUP(Grades!BV65,ASLevels,2,FALSE)))</f>
        <v/>
      </c>
      <c r="BW65" s="6" t="str">
        <f>IF(Grades!BW65="","",(VLOOKUP(Grades!BW65,ASLevels,2,FALSE)))</f>
        <v/>
      </c>
      <c r="BX65" s="6" t="str">
        <f>IF(Grades!BX65="","",(VLOOKUP(Grades!BX65,ASLevels,2,FALSE)))</f>
        <v/>
      </c>
      <c r="BY65" s="6" t="str">
        <f>IF(Grades!BY65="","",(VLOOKUP(Grades!BY65,ASLevels,2,FALSE)))</f>
        <v/>
      </c>
      <c r="BZ65" s="6" t="str">
        <f>IF(Grades!BZ65="","",(VLOOKUP(Grades!BZ65,ASLevels,2,FALSE)))</f>
        <v/>
      </c>
      <c r="CA65" s="6" t="str">
        <f>IF(Grades!CA65="","",(VLOOKUP(Grades!CA65,ASLevels,2,FALSE)))</f>
        <v/>
      </c>
      <c r="CB65" s="6" t="str">
        <f>IF(Grades!CB65="","",(VLOOKUP(Grades!CB65,ASLevels,2,FALSE)))</f>
        <v/>
      </c>
      <c r="CC65" s="6" t="str">
        <f>IF(Grades!CC65="","",(VLOOKUP(Grades!CC65,ASLevels,2,FALSE)))</f>
        <v/>
      </c>
      <c r="CD65" s="6" t="str">
        <f>IF(Grades!CD65="","",(VLOOKUP(Grades!CD65,ASLevels,2,FALSE)))</f>
        <v/>
      </c>
      <c r="CE65" s="6" t="str">
        <f>IF(Grades!CE65="","",(VLOOKUP(Grades!CE65,ASLevels,2,FALSE)))</f>
        <v/>
      </c>
      <c r="CF65" s="6" t="str">
        <f>IF(Grades!CF65="","",(VLOOKUP(Grades!CF65,ASLevels,2,FALSE)))</f>
        <v/>
      </c>
      <c r="CG65" s="6" t="str">
        <f>IF(Grades!CG65="","",(VLOOKUP(Grades!CG65,ASLevels,2,FALSE)))</f>
        <v/>
      </c>
      <c r="CH65" s="6" t="str">
        <f>IF(Grades!CH65="","",(VLOOKUP(Grades!CH65,ASLevels,2,FALSE)))</f>
        <v/>
      </c>
      <c r="CI65" s="6" t="str">
        <f>IF(Grades!CI65="","",(VLOOKUP(Grades!CI65,ASLevels,2,FALSE)))</f>
        <v/>
      </c>
      <c r="CJ65" s="6" t="str">
        <f>IF(Grades!CJ65="","",(VLOOKUP(Grades!CJ65,ASLevels,2,FALSE)))</f>
        <v/>
      </c>
      <c r="CK65" s="6" t="str">
        <f>IF(Grades!CK65="","",(VLOOKUP(Grades!CK65,ASLevels,2,FALSE)))</f>
        <v/>
      </c>
      <c r="CL65" s="6" t="str">
        <f>IF(Grades!CL65="","",(VLOOKUP(Grades!CL65,ASLevels,2,FALSE)))</f>
        <v/>
      </c>
      <c r="CM65" s="6" t="str">
        <f>IF(Grades!CM65="","",(VLOOKUP(Grades!CM65,ASLevels,2,FALSE)))</f>
        <v/>
      </c>
      <c r="CN65" s="6" t="str">
        <f>IF(Grades!CN65="","",(VLOOKUP(Grades!CN65,ASLevels,2,FALSE)))</f>
        <v/>
      </c>
      <c r="CO65" s="39" t="str">
        <f>IF(Grades!CO65="","",(VLOOKUP(Grades!CO65,EP,2,FALSE)))</f>
        <v/>
      </c>
      <c r="CP65" s="9" t="str">
        <f>IF(Grades!CP65="","",(VLOOKUP(Grades!CP65,KeySkills,2,FALSE)))</f>
        <v/>
      </c>
      <c r="CQ65" s="9" t="str">
        <f>IF(Grades!CQ65="","",(VLOOKUP(Grades!CQ65,KeySkills,2,FALSE)))</f>
        <v/>
      </c>
      <c r="CR65" s="9" t="str">
        <f>IF(Grades!CR65="","",(VLOOKUP(Grades!CR65,KeySkills,2,FALSE)))</f>
        <v/>
      </c>
      <c r="CS65" s="13" t="str">
        <f>IF(Grades!CS65="","",(VLOOKUP(Grades!CS65,BTECOCRNatCert,2,FALSE)))</f>
        <v/>
      </c>
      <c r="CT65" s="13" t="str">
        <f>IF(Grades!CT65="","",(VLOOKUP(Grades!CT65,BTECOCRNatCert,2,FALSE)))</f>
        <v/>
      </c>
      <c r="CU65" s="13" t="str">
        <f>IF(Grades!CU65="","",(VLOOKUP(Grades!CU65,BTECOCRNatCert,2,FALSE)))</f>
        <v/>
      </c>
      <c r="CV65" s="13" t="str">
        <f>IF(Grades!CV65="","",(VLOOKUP(Grades!CV65,BTECOCRNatCert,2,FALSE)))</f>
        <v/>
      </c>
      <c r="CW65" s="13" t="str">
        <f>IF(Grades!CW65="","",(VLOOKUP(Grades!CW65,BTECOCRNatCert,2,FALSE)))</f>
        <v/>
      </c>
      <c r="CX65" s="13" t="str">
        <f>IF(Grades!CX65="","",(VLOOKUP(Grades!CX65,BTECOCRNatCert,2,FALSE)))</f>
        <v/>
      </c>
      <c r="CY65" s="13" t="str">
        <f>IF(Grades!CY65="","",(VLOOKUP(Grades!CY65,BTECOCRNatCert,2,FALSE)))</f>
        <v/>
      </c>
      <c r="CZ65" s="15" t="str">
        <f>IF(Grades!CZ65="","",(VLOOKUP(Grades!CZ65,BTECNatDip,2,FALSE)))</f>
        <v/>
      </c>
      <c r="DA65" s="15" t="str">
        <f>IF(Grades!DA65="","",(VLOOKUP(Grades!DA65,BTECNatDip,2,FALSE)))</f>
        <v/>
      </c>
      <c r="DB65" s="15" t="str">
        <f>IF(Grades!DB65="","",(VLOOKUP(Grades!DB65,BTECNatDip,2,FALSE)))</f>
        <v/>
      </c>
      <c r="DC65" s="21" t="str">
        <f>IF(Grades!DC65="","",(VLOOKUP(Grades!DC65,OCRNatDip,2,FALSE)))</f>
        <v/>
      </c>
      <c r="DD65" s="21" t="str">
        <f>IF(Grades!DD65="","",(VLOOKUP(Grades!DD65,OCRNatDip,2,FALSE)))</f>
        <v/>
      </c>
      <c r="DE65" s="21" t="str">
        <f>IF(Grades!DE65="","",(VLOOKUP(Grades!DE65,OCRNatDip,2,FALSE)))</f>
        <v/>
      </c>
      <c r="DF65" s="37" t="str">
        <f>IF(Grades!DF65="","",(VLOOKUP(Grades!DF65,BTECExtDip,2,FALSE)))</f>
        <v/>
      </c>
      <c r="DG65" s="37" t="str">
        <f>IF(Grades!DG65="","",(VLOOKUP(Grades!DG65,BTECExtDip,2,FALSE)))</f>
        <v/>
      </c>
      <c r="DH65" s="37" t="str">
        <f>IF(Grades!DH65="","",(VLOOKUP(Grades!DH65,BTECExtDip,2,FALSE)))</f>
        <v/>
      </c>
      <c r="DI65" s="21" t="str">
        <f>IF(Grades!DI65="","",(VLOOKUP(Grades!DI65,OCRExtDip,2,FALSE)))</f>
        <v/>
      </c>
      <c r="DJ65" s="21" t="str">
        <f>IF(Grades!DJ65="","",(VLOOKUP(Grades!DJ65,OCRExtDip,2,FALSE)))</f>
        <v/>
      </c>
      <c r="DK65" s="21" t="str">
        <f>IF(Grades!DK65="","",(VLOOKUP(Grades!DK65,OCRExtDip,2,FALSE)))</f>
        <v/>
      </c>
      <c r="DL65" s="17" t="str">
        <f>IF(Grades!DL65="","",(VLOOKUP(Grades!DL65,PL,2,FALSE)))</f>
        <v/>
      </c>
      <c r="DM65" s="38" t="str">
        <f>IF(Grades!DM65="","",(VLOOKUP(Grades!DM65,FSM,2,FALSE)))</f>
        <v/>
      </c>
      <c r="DN65" s="38" t="str">
        <f>IF(Grades!DN65="","",(VLOOKUP(Grades!DN65,FSM,2,FALSE)))</f>
        <v/>
      </c>
      <c r="DO65" s="9" t="str">
        <f>IF(Grades!DO65="","",(VLOOKUP(Grades!DO65,AEA,2,FALSE)))</f>
        <v/>
      </c>
      <c r="DP65" s="9" t="str">
        <f>IF(Grades!DP65="","",(VLOOKUP(Grades!DP65,AEA,2,FALSE)))</f>
        <v/>
      </c>
      <c r="DQ65" s="9" t="str">
        <f>IF(Grades!DQ65="","",(VLOOKUP(Grades!DQ65,AEA,2,FALSE)))</f>
        <v/>
      </c>
      <c r="DR65" s="62" t="str">
        <f>IF(Grades!DR65="","",(VLOOKUP(Grades!DR65,AllDip?,2,FALSE)))</f>
        <v/>
      </c>
      <c r="DT65" s="1">
        <f t="shared" si="14"/>
        <v>0</v>
      </c>
      <c r="DU65" s="1">
        <f t="shared" si="23"/>
        <v>0</v>
      </c>
      <c r="DV65" s="1">
        <f t="shared" si="24"/>
        <v>0</v>
      </c>
      <c r="DW65" s="1">
        <f t="shared" si="25"/>
        <v>0</v>
      </c>
      <c r="DX65" s="1">
        <f t="shared" si="26"/>
        <v>0</v>
      </c>
      <c r="DY65" s="172">
        <f t="shared" si="4"/>
        <v>0</v>
      </c>
      <c r="DZ65" s="1">
        <f t="shared" si="27"/>
        <v>0</v>
      </c>
      <c r="EA65" s="1">
        <f t="shared" si="28"/>
        <v>0</v>
      </c>
      <c r="EB65" s="1">
        <f t="shared" si="29"/>
        <v>0</v>
      </c>
      <c r="EC65" s="1">
        <f t="shared" si="30"/>
        <v>0</v>
      </c>
      <c r="ED65" s="1">
        <f t="shared" si="31"/>
        <v>0</v>
      </c>
      <c r="EE65" s="1">
        <f t="shared" si="32"/>
        <v>0</v>
      </c>
      <c r="EF65" s="1">
        <f t="shared" si="33"/>
        <v>0</v>
      </c>
      <c r="EG65" s="1">
        <f t="shared" si="34"/>
        <v>0</v>
      </c>
      <c r="EH65" s="1">
        <f t="shared" si="15"/>
        <v>0</v>
      </c>
      <c r="EI65" s="1">
        <f t="shared" si="16"/>
        <v>0</v>
      </c>
      <c r="EJ65" s="1">
        <f t="shared" si="17"/>
        <v>0</v>
      </c>
      <c r="EK65" s="1">
        <f t="shared" si="22"/>
        <v>0</v>
      </c>
      <c r="EL65" s="1">
        <f t="shared" si="18"/>
        <v>0</v>
      </c>
      <c r="EM65" s="1" t="e">
        <f t="shared" si="19"/>
        <v>#DIV/0!</v>
      </c>
      <c r="EN65" s="1" t="e">
        <f t="shared" si="20"/>
        <v>#DIV/0!</v>
      </c>
      <c r="EO65" s="1" t="e">
        <f t="shared" si="21"/>
        <v>#DIV/0!</v>
      </c>
    </row>
    <row r="66" spans="1:145" ht="11.25" x14ac:dyDescent="0.2">
      <c r="A66" s="92"/>
      <c r="B66" s="92"/>
      <c r="C66" s="92"/>
      <c r="D66" s="92"/>
      <c r="E66" s="3" t="str">
        <f>IF(Grades!E66="","",(VLOOKUP(Grades!E66,ALevels,2,FALSE)))</f>
        <v/>
      </c>
      <c r="F66" s="3" t="str">
        <f>IF(Grades!F66="","",(VLOOKUP(Grades!F66,ALevels,2,FALSE)))</f>
        <v/>
      </c>
      <c r="G66" s="3" t="str">
        <f>IF(Grades!G66="","",(VLOOKUP(Grades!G66,ALevels,2,FALSE)))</f>
        <v/>
      </c>
      <c r="H66" s="3" t="str">
        <f>IF(Grades!H66="","",(VLOOKUP(Grades!H66,ALevels,2,FALSE)))</f>
        <v/>
      </c>
      <c r="I66" s="3" t="str">
        <f>IF(Grades!I66="","",(VLOOKUP(Grades!I66,ALevels,2,FALSE)))</f>
        <v/>
      </c>
      <c r="J66" s="3" t="str">
        <f>IF(Grades!J66="","",(VLOOKUP(Grades!J66,ALevels,2,FALSE)))</f>
        <v/>
      </c>
      <c r="K66" s="3" t="str">
        <f>IF(Grades!K66="","",(VLOOKUP(Grades!K66,ALevels,2,FALSE)))</f>
        <v/>
      </c>
      <c r="L66" s="3" t="str">
        <f>IF(Grades!L66="","",(VLOOKUP(Grades!L66,ALevels,2,FALSE)))</f>
        <v/>
      </c>
      <c r="M66" s="3" t="str">
        <f>IF(Grades!M66="","",(VLOOKUP(Grades!M66,ALevels,2,FALSE)))</f>
        <v/>
      </c>
      <c r="N66" s="3" t="str">
        <f>IF(Grades!N66="","",(VLOOKUP(Grades!N66,ALevels,2,FALSE)))</f>
        <v/>
      </c>
      <c r="O66" s="3" t="str">
        <f>IF(Grades!O66="","",(VLOOKUP(Grades!O66,ALevels,2,FALSE)))</f>
        <v/>
      </c>
      <c r="P66" s="3" t="str">
        <f>IF(Grades!P66="","",(VLOOKUP(Grades!P66,ALevels,2,FALSE)))</f>
        <v/>
      </c>
      <c r="Q66" s="3" t="str">
        <f>IF(Grades!Q66="","",(VLOOKUP(Grades!Q66,ALevels,2,FALSE)))</f>
        <v/>
      </c>
      <c r="R66" s="3" t="str">
        <f>IF(Grades!R66="","",(VLOOKUP(Grades!R66,ALevels,2,FALSE)))</f>
        <v/>
      </c>
      <c r="S66" s="3" t="str">
        <f>IF(Grades!S66="","",(VLOOKUP(Grades!S66,ALevels,2,FALSE)))</f>
        <v/>
      </c>
      <c r="T66" s="3" t="str">
        <f>IF(Grades!T66="","",(VLOOKUP(Grades!T66,ALevels,2,FALSE)))</f>
        <v/>
      </c>
      <c r="U66" s="3" t="str">
        <f>IF(Grades!U66="","",(VLOOKUP(Grades!U66,ALevels,2,FALSE)))</f>
        <v/>
      </c>
      <c r="V66" s="3" t="str">
        <f>IF(Grades!V66="","",(VLOOKUP(Grades!V66,ALevels,2,FALSE)))</f>
        <v/>
      </c>
      <c r="W66" s="3" t="str">
        <f>IF(Grades!W66="","",(VLOOKUP(Grades!W66,ALevels,2,FALSE)))</f>
        <v/>
      </c>
      <c r="X66" s="3" t="str">
        <f>IF(Grades!X66="","",(VLOOKUP(Grades!X66,ALevels,2,FALSE)))</f>
        <v/>
      </c>
      <c r="Y66" s="3" t="str">
        <f>IF(Grades!Y66="","",(VLOOKUP(Grades!Y66,ALevels,2,FALSE)))</f>
        <v/>
      </c>
      <c r="Z66" s="3" t="str">
        <f>IF(Grades!Z66="","",(VLOOKUP(Grades!Z66,ALevels,2,FALSE)))</f>
        <v/>
      </c>
      <c r="AA66" s="3" t="str">
        <f>IF(Grades!AA66="","",(VLOOKUP(Grades!AA66,ALevels,2,FALSE)))</f>
        <v/>
      </c>
      <c r="AB66" s="3" t="str">
        <f>IF(Grades!AB66="","",(VLOOKUP(Grades!AB66,ALevels,2,FALSE)))</f>
        <v/>
      </c>
      <c r="AC66" s="3" t="str">
        <f>IF(Grades!AC66="","",(VLOOKUP(Grades!AC66,ALevels,2,FALSE)))</f>
        <v/>
      </c>
      <c r="AD66" s="3" t="str">
        <f>IF(Grades!AD66="","",(VLOOKUP(Grades!AD66,ALevels,2,FALSE)))</f>
        <v/>
      </c>
      <c r="AE66" s="3" t="str">
        <f>IF(Grades!AE66="","",(VLOOKUP(Grades!AE66,ALevels,2,FALSE)))</f>
        <v/>
      </c>
      <c r="AF66" s="3" t="str">
        <f>IF(Grades!AF66="","",(VLOOKUP(Grades!AF66,ALevels,2,FALSE)))</f>
        <v/>
      </c>
      <c r="AG66" s="3" t="str">
        <f>IF(Grades!AG66="","",(VLOOKUP(Grades!AG66,ALevels,2,FALSE)))</f>
        <v/>
      </c>
      <c r="AH66" s="3" t="str">
        <f>IF(Grades!AH66="","",(VLOOKUP(Grades!AH66,ALevels,2,FALSE)))</f>
        <v/>
      </c>
      <c r="AI66" s="3" t="str">
        <f>IF(Grades!AI66="","",(VLOOKUP(Grades!AI66,ALevels,2,FALSE)))</f>
        <v/>
      </c>
      <c r="AJ66" s="3" t="str">
        <f>IF(Grades!AJ66="","",(VLOOKUP(Grades!AJ66,ALevels,2,FALSE)))</f>
        <v/>
      </c>
      <c r="AK66" s="3" t="str">
        <f>IF(Grades!AK66="","",(VLOOKUP(Grades!AK66,ALevels,2,FALSE)))</f>
        <v/>
      </c>
      <c r="AL66" s="3" t="str">
        <f>IF(Grades!AL66="","",(VLOOKUP(Grades!AL66,ALevels,2,FALSE)))</f>
        <v/>
      </c>
      <c r="AM66" s="3" t="str">
        <f>IF(Grades!AM66="","",(VLOOKUP(Grades!AM66,ALevels,2,FALSE)))</f>
        <v/>
      </c>
      <c r="AN66" s="3" t="str">
        <f>IF(Grades!AN66="","",(VLOOKUP(Grades!AN66,ALevels,2,FALSE)))</f>
        <v/>
      </c>
      <c r="AO66" s="3" t="str">
        <f>IF(Grades!AO66="","",(VLOOKUP(Grades!AO66,ALevels,2,FALSE)))</f>
        <v/>
      </c>
      <c r="AP66" s="3" t="str">
        <f>IF(Grades!AP66="","",(VLOOKUP(Grades!AP66,ALevels,2,FALSE)))</f>
        <v/>
      </c>
      <c r="AQ66" s="3" t="str">
        <f>IF(Grades!AQ66="","",(VLOOKUP(Grades!AQ66,ALevels,2,FALSE)))</f>
        <v/>
      </c>
      <c r="AR66" s="3" t="str">
        <f>IF(Grades!AR66="","",(VLOOKUP(Grades!AR66,ALevels,2,FALSE)))</f>
        <v/>
      </c>
      <c r="AS66" s="3" t="str">
        <f>IF(Grades!AS66="","",(VLOOKUP(Grades!AS66,ALevels,2,FALSE)))</f>
        <v/>
      </c>
      <c r="AT66" s="3" t="str">
        <f>IF(Grades!AT66="","",(VLOOKUP(Grades!AT66,ALevels,2,FALSE)))</f>
        <v/>
      </c>
      <c r="AU66" s="3" t="str">
        <f>IF(Grades!AU66="","",(VLOOKUP(Grades!AU66,ALevels,2,FALSE)))</f>
        <v/>
      </c>
      <c r="AV66" s="3" t="str">
        <f>IF(Grades!AV66="","",(VLOOKUP(Grades!AV66,ALevels,2,FALSE)))</f>
        <v/>
      </c>
      <c r="AW66" s="6" t="str">
        <f>IF(Grades!AW66="","",(VLOOKUP(Grades!AW66,ASLevels,2,FALSE)))</f>
        <v/>
      </c>
      <c r="AX66" s="6" t="str">
        <f>IF(Grades!AX66="","",(VLOOKUP(Grades!AX66,ASLevels,2,FALSE)))</f>
        <v/>
      </c>
      <c r="AY66" s="6" t="str">
        <f>IF(Grades!AY66="","",(VLOOKUP(Grades!AY66,ASLevels,2,FALSE)))</f>
        <v/>
      </c>
      <c r="AZ66" s="6" t="str">
        <f>IF(Grades!AZ66="","",(VLOOKUP(Grades!AZ66,ASLevels,2,FALSE)))</f>
        <v/>
      </c>
      <c r="BA66" s="6" t="str">
        <f>IF(Grades!BA66="","",(VLOOKUP(Grades!BA66,ASLevels,2,FALSE)))</f>
        <v/>
      </c>
      <c r="BB66" s="6" t="str">
        <f>IF(Grades!BB66="","",(VLOOKUP(Grades!BB66,ASLevels,2,FALSE)))</f>
        <v/>
      </c>
      <c r="BC66" s="6" t="str">
        <f>IF(Grades!BC66="","",(VLOOKUP(Grades!BC66,ASLevels,2,FALSE)))</f>
        <v/>
      </c>
      <c r="BD66" s="6" t="str">
        <f>IF(Grades!BD66="","",(VLOOKUP(Grades!BD66,ASLevels,2,FALSE)))</f>
        <v/>
      </c>
      <c r="BE66" s="6" t="str">
        <f>IF(Grades!BE66="","",(VLOOKUP(Grades!BE66,ASLevels,2,FALSE)))</f>
        <v/>
      </c>
      <c r="BF66" s="6" t="str">
        <f>IF(Grades!BF66="","",(VLOOKUP(Grades!BF66,ASLevels,2,FALSE)))</f>
        <v/>
      </c>
      <c r="BG66" s="6" t="str">
        <f>IF(Grades!BG66="","",(VLOOKUP(Grades!BG66,ASLevels,2,FALSE)))</f>
        <v/>
      </c>
      <c r="BH66" s="6" t="str">
        <f>IF(Grades!BH66="","",(VLOOKUP(Grades!BH66,ASLevels,2,FALSE)))</f>
        <v/>
      </c>
      <c r="BI66" s="6" t="str">
        <f>IF(Grades!BI66="","",(VLOOKUP(Grades!BI66,ASLevels,2,FALSE)))</f>
        <v/>
      </c>
      <c r="BJ66" s="6" t="str">
        <f>IF(Grades!BJ66="","",(VLOOKUP(Grades!BJ66,ASLevels,2,FALSE)))</f>
        <v/>
      </c>
      <c r="BK66" s="6" t="str">
        <f>IF(Grades!BK66="","",(VLOOKUP(Grades!BK66,ASLevels,2,FALSE)))</f>
        <v/>
      </c>
      <c r="BL66" s="6" t="str">
        <f>IF(Grades!BL66="","",(VLOOKUP(Grades!BL66,ASLevels,2,FALSE)))</f>
        <v/>
      </c>
      <c r="BM66" s="6" t="str">
        <f>IF(Grades!BM66="","",(VLOOKUP(Grades!BM66,ASLevels,2,FALSE)))</f>
        <v/>
      </c>
      <c r="BN66" s="6" t="str">
        <f>IF(Grades!BN66="","",(VLOOKUP(Grades!BN66,ASLevels,2,FALSE)))</f>
        <v/>
      </c>
      <c r="BO66" s="6" t="str">
        <f>IF(Grades!BO66="","",(VLOOKUP(Grades!BO66,ASLevels,2,FALSE)))</f>
        <v/>
      </c>
      <c r="BP66" s="6" t="str">
        <f>IF(Grades!BP66="","",(VLOOKUP(Grades!BP66,ASLevels,2,FALSE)))</f>
        <v/>
      </c>
      <c r="BQ66" s="6" t="str">
        <f>IF(Grades!BQ66="","",(VLOOKUP(Grades!BQ66,ASLevels,2,FALSE)))</f>
        <v/>
      </c>
      <c r="BR66" s="6" t="str">
        <f>IF(Grades!BR66="","",(VLOOKUP(Grades!BR66,ASLevels,2,FALSE)))</f>
        <v/>
      </c>
      <c r="BS66" s="6" t="str">
        <f>IF(Grades!BS66="","",(VLOOKUP(Grades!BS66,ASLevels,2,FALSE)))</f>
        <v/>
      </c>
      <c r="BT66" s="6" t="str">
        <f>IF(Grades!BT66="","",(VLOOKUP(Grades!BT66,ASLevels,2,FALSE)))</f>
        <v/>
      </c>
      <c r="BU66" s="6" t="str">
        <f>IF(Grades!BU66="","",(VLOOKUP(Grades!BU66,ASLevels,2,FALSE)))</f>
        <v/>
      </c>
      <c r="BV66" s="6" t="str">
        <f>IF(Grades!BV66="","",(VLOOKUP(Grades!BV66,ASLevels,2,FALSE)))</f>
        <v/>
      </c>
      <c r="BW66" s="6" t="str">
        <f>IF(Grades!BW66="","",(VLOOKUP(Grades!BW66,ASLevels,2,FALSE)))</f>
        <v/>
      </c>
      <c r="BX66" s="6" t="str">
        <f>IF(Grades!BX66="","",(VLOOKUP(Grades!BX66,ASLevels,2,FALSE)))</f>
        <v/>
      </c>
      <c r="BY66" s="6" t="str">
        <f>IF(Grades!BY66="","",(VLOOKUP(Grades!BY66,ASLevels,2,FALSE)))</f>
        <v/>
      </c>
      <c r="BZ66" s="6" t="str">
        <f>IF(Grades!BZ66="","",(VLOOKUP(Grades!BZ66,ASLevels,2,FALSE)))</f>
        <v/>
      </c>
      <c r="CA66" s="6" t="str">
        <f>IF(Grades!CA66="","",(VLOOKUP(Grades!CA66,ASLevels,2,FALSE)))</f>
        <v/>
      </c>
      <c r="CB66" s="6" t="str">
        <f>IF(Grades!CB66="","",(VLOOKUP(Grades!CB66,ASLevels,2,FALSE)))</f>
        <v/>
      </c>
      <c r="CC66" s="6" t="str">
        <f>IF(Grades!CC66="","",(VLOOKUP(Grades!CC66,ASLevels,2,FALSE)))</f>
        <v/>
      </c>
      <c r="CD66" s="6" t="str">
        <f>IF(Grades!CD66="","",(VLOOKUP(Grades!CD66,ASLevels,2,FALSE)))</f>
        <v/>
      </c>
      <c r="CE66" s="6" t="str">
        <f>IF(Grades!CE66="","",(VLOOKUP(Grades!CE66,ASLevels,2,FALSE)))</f>
        <v/>
      </c>
      <c r="CF66" s="6" t="str">
        <f>IF(Grades!CF66="","",(VLOOKUP(Grades!CF66,ASLevels,2,FALSE)))</f>
        <v/>
      </c>
      <c r="CG66" s="6" t="str">
        <f>IF(Grades!CG66="","",(VLOOKUP(Grades!CG66,ASLevels,2,FALSE)))</f>
        <v/>
      </c>
      <c r="CH66" s="6" t="str">
        <f>IF(Grades!CH66="","",(VLOOKUP(Grades!CH66,ASLevels,2,FALSE)))</f>
        <v/>
      </c>
      <c r="CI66" s="6" t="str">
        <f>IF(Grades!CI66="","",(VLOOKUP(Grades!CI66,ASLevels,2,FALSE)))</f>
        <v/>
      </c>
      <c r="CJ66" s="6" t="str">
        <f>IF(Grades!CJ66="","",(VLOOKUP(Grades!CJ66,ASLevels,2,FALSE)))</f>
        <v/>
      </c>
      <c r="CK66" s="6" t="str">
        <f>IF(Grades!CK66="","",(VLOOKUP(Grades!CK66,ASLevels,2,FALSE)))</f>
        <v/>
      </c>
      <c r="CL66" s="6" t="str">
        <f>IF(Grades!CL66="","",(VLOOKUP(Grades!CL66,ASLevels,2,FALSE)))</f>
        <v/>
      </c>
      <c r="CM66" s="6" t="str">
        <f>IF(Grades!CM66="","",(VLOOKUP(Grades!CM66,ASLevels,2,FALSE)))</f>
        <v/>
      </c>
      <c r="CN66" s="6" t="str">
        <f>IF(Grades!CN66="","",(VLOOKUP(Grades!CN66,ASLevels,2,FALSE)))</f>
        <v/>
      </c>
      <c r="CO66" s="39" t="str">
        <f>IF(Grades!CO66="","",(VLOOKUP(Grades!CO66,EP,2,FALSE)))</f>
        <v/>
      </c>
      <c r="CP66" s="9" t="str">
        <f>IF(Grades!CP66="","",(VLOOKUP(Grades!CP66,KeySkills,2,FALSE)))</f>
        <v/>
      </c>
      <c r="CQ66" s="9" t="str">
        <f>IF(Grades!CQ66="","",(VLOOKUP(Grades!CQ66,KeySkills,2,FALSE)))</f>
        <v/>
      </c>
      <c r="CR66" s="9" t="str">
        <f>IF(Grades!CR66="","",(VLOOKUP(Grades!CR66,KeySkills,2,FALSE)))</f>
        <v/>
      </c>
      <c r="CS66" s="13" t="str">
        <f>IF(Grades!CS66="","",(VLOOKUP(Grades!CS66,BTECOCRNatCert,2,FALSE)))</f>
        <v/>
      </c>
      <c r="CT66" s="13" t="str">
        <f>IF(Grades!CT66="","",(VLOOKUP(Grades!CT66,BTECOCRNatCert,2,FALSE)))</f>
        <v/>
      </c>
      <c r="CU66" s="13" t="str">
        <f>IF(Grades!CU66="","",(VLOOKUP(Grades!CU66,BTECOCRNatCert,2,FALSE)))</f>
        <v/>
      </c>
      <c r="CV66" s="13" t="str">
        <f>IF(Grades!CV66="","",(VLOOKUP(Grades!CV66,BTECOCRNatCert,2,FALSE)))</f>
        <v/>
      </c>
      <c r="CW66" s="13" t="str">
        <f>IF(Grades!CW66="","",(VLOOKUP(Grades!CW66,BTECOCRNatCert,2,FALSE)))</f>
        <v/>
      </c>
      <c r="CX66" s="13" t="str">
        <f>IF(Grades!CX66="","",(VLOOKUP(Grades!CX66,BTECOCRNatCert,2,FALSE)))</f>
        <v/>
      </c>
      <c r="CY66" s="13" t="str">
        <f>IF(Grades!CY66="","",(VLOOKUP(Grades!CY66,BTECOCRNatCert,2,FALSE)))</f>
        <v/>
      </c>
      <c r="CZ66" s="15" t="str">
        <f>IF(Grades!CZ66="","",(VLOOKUP(Grades!CZ66,BTECNatDip,2,FALSE)))</f>
        <v/>
      </c>
      <c r="DA66" s="15" t="str">
        <f>IF(Grades!DA66="","",(VLOOKUP(Grades!DA66,BTECNatDip,2,FALSE)))</f>
        <v/>
      </c>
      <c r="DB66" s="15" t="str">
        <f>IF(Grades!DB66="","",(VLOOKUP(Grades!DB66,BTECNatDip,2,FALSE)))</f>
        <v/>
      </c>
      <c r="DC66" s="21" t="str">
        <f>IF(Grades!DC66="","",(VLOOKUP(Grades!DC66,OCRNatDip,2,FALSE)))</f>
        <v/>
      </c>
      <c r="DD66" s="21" t="str">
        <f>IF(Grades!DD66="","",(VLOOKUP(Grades!DD66,OCRNatDip,2,FALSE)))</f>
        <v/>
      </c>
      <c r="DE66" s="21" t="str">
        <f>IF(Grades!DE66="","",(VLOOKUP(Grades!DE66,OCRNatDip,2,FALSE)))</f>
        <v/>
      </c>
      <c r="DF66" s="37" t="str">
        <f>IF(Grades!DF66="","",(VLOOKUP(Grades!DF66,BTECExtDip,2,FALSE)))</f>
        <v/>
      </c>
      <c r="DG66" s="37" t="str">
        <f>IF(Grades!DG66="","",(VLOOKUP(Grades!DG66,BTECExtDip,2,FALSE)))</f>
        <v/>
      </c>
      <c r="DH66" s="37" t="str">
        <f>IF(Grades!DH66="","",(VLOOKUP(Grades!DH66,BTECExtDip,2,FALSE)))</f>
        <v/>
      </c>
      <c r="DI66" s="21" t="str">
        <f>IF(Grades!DI66="","",(VLOOKUP(Grades!DI66,OCRExtDip,2,FALSE)))</f>
        <v/>
      </c>
      <c r="DJ66" s="21" t="str">
        <f>IF(Grades!DJ66="","",(VLOOKUP(Grades!DJ66,OCRExtDip,2,FALSE)))</f>
        <v/>
      </c>
      <c r="DK66" s="21" t="str">
        <f>IF(Grades!DK66="","",(VLOOKUP(Grades!DK66,OCRExtDip,2,FALSE)))</f>
        <v/>
      </c>
      <c r="DL66" s="17" t="str">
        <f>IF(Grades!DL66="","",(VLOOKUP(Grades!DL66,PL,2,FALSE)))</f>
        <v/>
      </c>
      <c r="DM66" s="38" t="str">
        <f>IF(Grades!DM66="","",(VLOOKUP(Grades!DM66,FSM,2,FALSE)))</f>
        <v/>
      </c>
      <c r="DN66" s="38" t="str">
        <f>IF(Grades!DN66="","",(VLOOKUP(Grades!DN66,FSM,2,FALSE)))</f>
        <v/>
      </c>
      <c r="DO66" s="9" t="str">
        <f>IF(Grades!DO66="","",(VLOOKUP(Grades!DO66,AEA,2,FALSE)))</f>
        <v/>
      </c>
      <c r="DP66" s="9" t="str">
        <f>IF(Grades!DP66="","",(VLOOKUP(Grades!DP66,AEA,2,FALSE)))</f>
        <v/>
      </c>
      <c r="DQ66" s="9" t="str">
        <f>IF(Grades!DQ66="","",(VLOOKUP(Grades!DQ66,AEA,2,FALSE)))</f>
        <v/>
      </c>
      <c r="DR66" s="62" t="str">
        <f>IF(Grades!DR66="","",(VLOOKUP(Grades!DR66,AllDip?,2,FALSE)))</f>
        <v/>
      </c>
      <c r="DT66" s="1">
        <f t="shared" si="14"/>
        <v>0</v>
      </c>
      <c r="DU66" s="1">
        <f t="shared" si="23"/>
        <v>0</v>
      </c>
      <c r="DV66" s="1">
        <f t="shared" si="24"/>
        <v>0</v>
      </c>
      <c r="DW66" s="1">
        <f t="shared" si="25"/>
        <v>0</v>
      </c>
      <c r="DX66" s="1">
        <f t="shared" si="26"/>
        <v>0</v>
      </c>
      <c r="DY66" s="172">
        <f t="shared" si="4"/>
        <v>0</v>
      </c>
      <c r="DZ66" s="1">
        <f t="shared" si="27"/>
        <v>0</v>
      </c>
      <c r="EA66" s="1">
        <f t="shared" si="28"/>
        <v>0</v>
      </c>
      <c r="EB66" s="1">
        <f t="shared" si="29"/>
        <v>0</v>
      </c>
      <c r="EC66" s="1">
        <f t="shared" si="30"/>
        <v>0</v>
      </c>
      <c r="ED66" s="1">
        <f t="shared" si="31"/>
        <v>0</v>
      </c>
      <c r="EE66" s="1">
        <f t="shared" si="32"/>
        <v>0</v>
      </c>
      <c r="EF66" s="1">
        <f t="shared" si="33"/>
        <v>0</v>
      </c>
      <c r="EG66" s="1">
        <f t="shared" si="34"/>
        <v>0</v>
      </c>
      <c r="EH66" s="1">
        <f t="shared" si="15"/>
        <v>0</v>
      </c>
      <c r="EI66" s="1">
        <f t="shared" si="16"/>
        <v>0</v>
      </c>
      <c r="EJ66" s="1">
        <f t="shared" si="17"/>
        <v>0</v>
      </c>
      <c r="EK66" s="1">
        <f t="shared" si="22"/>
        <v>0</v>
      </c>
      <c r="EL66" s="1">
        <f t="shared" si="18"/>
        <v>0</v>
      </c>
      <c r="EM66" s="1" t="e">
        <f t="shared" si="19"/>
        <v>#DIV/0!</v>
      </c>
      <c r="EN66" s="1" t="e">
        <f t="shared" si="20"/>
        <v>#DIV/0!</v>
      </c>
      <c r="EO66" s="1" t="e">
        <f t="shared" si="21"/>
        <v>#DIV/0!</v>
      </c>
    </row>
    <row r="67" spans="1:145" ht="11.25" x14ac:dyDescent="0.2">
      <c r="A67" s="92"/>
      <c r="B67" s="92"/>
      <c r="C67" s="92"/>
      <c r="D67" s="92"/>
      <c r="E67" s="3" t="str">
        <f>IF(Grades!E67="","",(VLOOKUP(Grades!E67,ALevels,2,FALSE)))</f>
        <v/>
      </c>
      <c r="F67" s="3" t="str">
        <f>IF(Grades!F67="","",(VLOOKUP(Grades!F67,ALevels,2,FALSE)))</f>
        <v/>
      </c>
      <c r="G67" s="3" t="str">
        <f>IF(Grades!G67="","",(VLOOKUP(Grades!G67,ALevels,2,FALSE)))</f>
        <v/>
      </c>
      <c r="H67" s="3" t="str">
        <f>IF(Grades!H67="","",(VLOOKUP(Grades!H67,ALevels,2,FALSE)))</f>
        <v/>
      </c>
      <c r="I67" s="3" t="str">
        <f>IF(Grades!I67="","",(VLOOKUP(Grades!I67,ALevels,2,FALSE)))</f>
        <v/>
      </c>
      <c r="J67" s="3" t="str">
        <f>IF(Grades!J67="","",(VLOOKUP(Grades!J67,ALevels,2,FALSE)))</f>
        <v/>
      </c>
      <c r="K67" s="3" t="str">
        <f>IF(Grades!K67="","",(VLOOKUP(Grades!K67,ALevels,2,FALSE)))</f>
        <v/>
      </c>
      <c r="L67" s="3" t="str">
        <f>IF(Grades!L67="","",(VLOOKUP(Grades!L67,ALevels,2,FALSE)))</f>
        <v/>
      </c>
      <c r="M67" s="3" t="str">
        <f>IF(Grades!M67="","",(VLOOKUP(Grades!M67,ALevels,2,FALSE)))</f>
        <v/>
      </c>
      <c r="N67" s="3" t="str">
        <f>IF(Grades!N67="","",(VLOOKUP(Grades!N67,ALevels,2,FALSE)))</f>
        <v/>
      </c>
      <c r="O67" s="3" t="str">
        <f>IF(Grades!O67="","",(VLOOKUP(Grades!O67,ALevels,2,FALSE)))</f>
        <v/>
      </c>
      <c r="P67" s="3" t="str">
        <f>IF(Grades!P67="","",(VLOOKUP(Grades!P67,ALevels,2,FALSE)))</f>
        <v/>
      </c>
      <c r="Q67" s="3" t="str">
        <f>IF(Grades!Q67="","",(VLOOKUP(Grades!Q67,ALevels,2,FALSE)))</f>
        <v/>
      </c>
      <c r="R67" s="3" t="str">
        <f>IF(Grades!R67="","",(VLOOKUP(Grades!R67,ALevels,2,FALSE)))</f>
        <v/>
      </c>
      <c r="S67" s="3" t="str">
        <f>IF(Grades!S67="","",(VLOOKUP(Grades!S67,ALevels,2,FALSE)))</f>
        <v/>
      </c>
      <c r="T67" s="3" t="str">
        <f>IF(Grades!T67="","",(VLOOKUP(Grades!T67,ALevels,2,FALSE)))</f>
        <v/>
      </c>
      <c r="U67" s="3" t="str">
        <f>IF(Grades!U67="","",(VLOOKUP(Grades!U67,ALevels,2,FALSE)))</f>
        <v/>
      </c>
      <c r="V67" s="3" t="str">
        <f>IF(Grades!V67="","",(VLOOKUP(Grades!V67,ALevels,2,FALSE)))</f>
        <v/>
      </c>
      <c r="W67" s="3" t="str">
        <f>IF(Grades!W67="","",(VLOOKUP(Grades!W67,ALevels,2,FALSE)))</f>
        <v/>
      </c>
      <c r="X67" s="3" t="str">
        <f>IF(Grades!X67="","",(VLOOKUP(Grades!X67,ALevels,2,FALSE)))</f>
        <v/>
      </c>
      <c r="Y67" s="3" t="str">
        <f>IF(Grades!Y67="","",(VLOOKUP(Grades!Y67,ALevels,2,FALSE)))</f>
        <v/>
      </c>
      <c r="Z67" s="3" t="str">
        <f>IF(Grades!Z67="","",(VLOOKUP(Grades!Z67,ALevels,2,FALSE)))</f>
        <v/>
      </c>
      <c r="AA67" s="3" t="str">
        <f>IF(Grades!AA67="","",(VLOOKUP(Grades!AA67,ALevels,2,FALSE)))</f>
        <v/>
      </c>
      <c r="AB67" s="3" t="str">
        <f>IF(Grades!AB67="","",(VLOOKUP(Grades!AB67,ALevels,2,FALSE)))</f>
        <v/>
      </c>
      <c r="AC67" s="3" t="str">
        <f>IF(Grades!AC67="","",(VLOOKUP(Grades!AC67,ALevels,2,FALSE)))</f>
        <v/>
      </c>
      <c r="AD67" s="3" t="str">
        <f>IF(Grades!AD67="","",(VLOOKUP(Grades!AD67,ALevels,2,FALSE)))</f>
        <v/>
      </c>
      <c r="AE67" s="3" t="str">
        <f>IF(Grades!AE67="","",(VLOOKUP(Grades!AE67,ALevels,2,FALSE)))</f>
        <v/>
      </c>
      <c r="AF67" s="3" t="str">
        <f>IF(Grades!AF67="","",(VLOOKUP(Grades!AF67,ALevels,2,FALSE)))</f>
        <v/>
      </c>
      <c r="AG67" s="3" t="str">
        <f>IF(Grades!AG67="","",(VLOOKUP(Grades!AG67,ALevels,2,FALSE)))</f>
        <v/>
      </c>
      <c r="AH67" s="3" t="str">
        <f>IF(Grades!AH67="","",(VLOOKUP(Grades!AH67,ALevels,2,FALSE)))</f>
        <v/>
      </c>
      <c r="AI67" s="3" t="str">
        <f>IF(Grades!AI67="","",(VLOOKUP(Grades!AI67,ALevels,2,FALSE)))</f>
        <v/>
      </c>
      <c r="AJ67" s="3" t="str">
        <f>IF(Grades!AJ67="","",(VLOOKUP(Grades!AJ67,ALevels,2,FALSE)))</f>
        <v/>
      </c>
      <c r="AK67" s="3" t="str">
        <f>IF(Grades!AK67="","",(VLOOKUP(Grades!AK67,ALevels,2,FALSE)))</f>
        <v/>
      </c>
      <c r="AL67" s="3" t="str">
        <f>IF(Grades!AL67="","",(VLOOKUP(Grades!AL67,ALevels,2,FALSE)))</f>
        <v/>
      </c>
      <c r="AM67" s="3" t="str">
        <f>IF(Grades!AM67="","",(VLOOKUP(Grades!AM67,ALevels,2,FALSE)))</f>
        <v/>
      </c>
      <c r="AN67" s="3" t="str">
        <f>IF(Grades!AN67="","",(VLOOKUP(Grades!AN67,ALevels,2,FALSE)))</f>
        <v/>
      </c>
      <c r="AO67" s="3" t="str">
        <f>IF(Grades!AO67="","",(VLOOKUP(Grades!AO67,ALevels,2,FALSE)))</f>
        <v/>
      </c>
      <c r="AP67" s="3" t="str">
        <f>IF(Grades!AP67="","",(VLOOKUP(Grades!AP67,ALevels,2,FALSE)))</f>
        <v/>
      </c>
      <c r="AQ67" s="3" t="str">
        <f>IF(Grades!AQ67="","",(VLOOKUP(Grades!AQ67,ALevels,2,FALSE)))</f>
        <v/>
      </c>
      <c r="AR67" s="3" t="str">
        <f>IF(Grades!AR67="","",(VLOOKUP(Grades!AR67,ALevels,2,FALSE)))</f>
        <v/>
      </c>
      <c r="AS67" s="3" t="str">
        <f>IF(Grades!AS67="","",(VLOOKUP(Grades!AS67,ALevels,2,FALSE)))</f>
        <v/>
      </c>
      <c r="AT67" s="3" t="str">
        <f>IF(Grades!AT67="","",(VLOOKUP(Grades!AT67,ALevels,2,FALSE)))</f>
        <v/>
      </c>
      <c r="AU67" s="3" t="str">
        <f>IF(Grades!AU67="","",(VLOOKUP(Grades!AU67,ALevels,2,FALSE)))</f>
        <v/>
      </c>
      <c r="AV67" s="3" t="str">
        <f>IF(Grades!AV67="","",(VLOOKUP(Grades!AV67,ALevels,2,FALSE)))</f>
        <v/>
      </c>
      <c r="AW67" s="6" t="str">
        <f>IF(Grades!AW67="","",(VLOOKUP(Grades!AW67,ASLevels,2,FALSE)))</f>
        <v/>
      </c>
      <c r="AX67" s="6" t="str">
        <f>IF(Grades!AX67="","",(VLOOKUP(Grades!AX67,ASLevels,2,FALSE)))</f>
        <v/>
      </c>
      <c r="AY67" s="6" t="str">
        <f>IF(Grades!AY67="","",(VLOOKUP(Grades!AY67,ASLevels,2,FALSE)))</f>
        <v/>
      </c>
      <c r="AZ67" s="6" t="str">
        <f>IF(Grades!AZ67="","",(VLOOKUP(Grades!AZ67,ASLevels,2,FALSE)))</f>
        <v/>
      </c>
      <c r="BA67" s="6" t="str">
        <f>IF(Grades!BA67="","",(VLOOKUP(Grades!BA67,ASLevels,2,FALSE)))</f>
        <v/>
      </c>
      <c r="BB67" s="6" t="str">
        <f>IF(Grades!BB67="","",(VLOOKUP(Grades!BB67,ASLevels,2,FALSE)))</f>
        <v/>
      </c>
      <c r="BC67" s="6" t="str">
        <f>IF(Grades!BC67="","",(VLOOKUP(Grades!BC67,ASLevels,2,FALSE)))</f>
        <v/>
      </c>
      <c r="BD67" s="6" t="str">
        <f>IF(Grades!BD67="","",(VLOOKUP(Grades!BD67,ASLevels,2,FALSE)))</f>
        <v/>
      </c>
      <c r="BE67" s="6" t="str">
        <f>IF(Grades!BE67="","",(VLOOKUP(Grades!BE67,ASLevels,2,FALSE)))</f>
        <v/>
      </c>
      <c r="BF67" s="6" t="str">
        <f>IF(Grades!BF67="","",(VLOOKUP(Grades!BF67,ASLevels,2,FALSE)))</f>
        <v/>
      </c>
      <c r="BG67" s="6" t="str">
        <f>IF(Grades!BG67="","",(VLOOKUP(Grades!BG67,ASLevels,2,FALSE)))</f>
        <v/>
      </c>
      <c r="BH67" s="6" t="str">
        <f>IF(Grades!BH67="","",(VLOOKUP(Grades!BH67,ASLevels,2,FALSE)))</f>
        <v/>
      </c>
      <c r="BI67" s="6" t="str">
        <f>IF(Grades!BI67="","",(VLOOKUP(Grades!BI67,ASLevels,2,FALSE)))</f>
        <v/>
      </c>
      <c r="BJ67" s="6" t="str">
        <f>IF(Grades!BJ67="","",(VLOOKUP(Grades!BJ67,ASLevels,2,FALSE)))</f>
        <v/>
      </c>
      <c r="BK67" s="6" t="str">
        <f>IF(Grades!BK67="","",(VLOOKUP(Grades!BK67,ASLevels,2,FALSE)))</f>
        <v/>
      </c>
      <c r="BL67" s="6" t="str">
        <f>IF(Grades!BL67="","",(VLOOKUP(Grades!BL67,ASLevels,2,FALSE)))</f>
        <v/>
      </c>
      <c r="BM67" s="6" t="str">
        <f>IF(Grades!BM67="","",(VLOOKUP(Grades!BM67,ASLevels,2,FALSE)))</f>
        <v/>
      </c>
      <c r="BN67" s="6" t="str">
        <f>IF(Grades!BN67="","",(VLOOKUP(Grades!BN67,ASLevels,2,FALSE)))</f>
        <v/>
      </c>
      <c r="BO67" s="6" t="str">
        <f>IF(Grades!BO67="","",(VLOOKUP(Grades!BO67,ASLevels,2,FALSE)))</f>
        <v/>
      </c>
      <c r="BP67" s="6" t="str">
        <f>IF(Grades!BP67="","",(VLOOKUP(Grades!BP67,ASLevels,2,FALSE)))</f>
        <v/>
      </c>
      <c r="BQ67" s="6" t="str">
        <f>IF(Grades!BQ67="","",(VLOOKUP(Grades!BQ67,ASLevels,2,FALSE)))</f>
        <v/>
      </c>
      <c r="BR67" s="6" t="str">
        <f>IF(Grades!BR67="","",(VLOOKUP(Grades!BR67,ASLevels,2,FALSE)))</f>
        <v/>
      </c>
      <c r="BS67" s="6" t="str">
        <f>IF(Grades!BS67="","",(VLOOKUP(Grades!BS67,ASLevels,2,FALSE)))</f>
        <v/>
      </c>
      <c r="BT67" s="6" t="str">
        <f>IF(Grades!BT67="","",(VLOOKUP(Grades!BT67,ASLevels,2,FALSE)))</f>
        <v/>
      </c>
      <c r="BU67" s="6" t="str">
        <f>IF(Grades!BU67="","",(VLOOKUP(Grades!BU67,ASLevels,2,FALSE)))</f>
        <v/>
      </c>
      <c r="BV67" s="6" t="str">
        <f>IF(Grades!BV67="","",(VLOOKUP(Grades!BV67,ASLevels,2,FALSE)))</f>
        <v/>
      </c>
      <c r="BW67" s="6" t="str">
        <f>IF(Grades!BW67="","",(VLOOKUP(Grades!BW67,ASLevels,2,FALSE)))</f>
        <v/>
      </c>
      <c r="BX67" s="6" t="str">
        <f>IF(Grades!BX67="","",(VLOOKUP(Grades!BX67,ASLevels,2,FALSE)))</f>
        <v/>
      </c>
      <c r="BY67" s="6" t="str">
        <f>IF(Grades!BY67="","",(VLOOKUP(Grades!BY67,ASLevels,2,FALSE)))</f>
        <v/>
      </c>
      <c r="BZ67" s="6" t="str">
        <f>IF(Grades!BZ67="","",(VLOOKUP(Grades!BZ67,ASLevels,2,FALSE)))</f>
        <v/>
      </c>
      <c r="CA67" s="6" t="str">
        <f>IF(Grades!CA67="","",(VLOOKUP(Grades!CA67,ASLevels,2,FALSE)))</f>
        <v/>
      </c>
      <c r="CB67" s="6" t="str">
        <f>IF(Grades!CB67="","",(VLOOKUP(Grades!CB67,ASLevels,2,FALSE)))</f>
        <v/>
      </c>
      <c r="CC67" s="6" t="str">
        <f>IF(Grades!CC67="","",(VLOOKUP(Grades!CC67,ASLevels,2,FALSE)))</f>
        <v/>
      </c>
      <c r="CD67" s="6" t="str">
        <f>IF(Grades!CD67="","",(VLOOKUP(Grades!CD67,ASLevels,2,FALSE)))</f>
        <v/>
      </c>
      <c r="CE67" s="6" t="str">
        <f>IF(Grades!CE67="","",(VLOOKUP(Grades!CE67,ASLevels,2,FALSE)))</f>
        <v/>
      </c>
      <c r="CF67" s="6" t="str">
        <f>IF(Grades!CF67="","",(VLOOKUP(Grades!CF67,ASLevels,2,FALSE)))</f>
        <v/>
      </c>
      <c r="CG67" s="6" t="str">
        <f>IF(Grades!CG67="","",(VLOOKUP(Grades!CG67,ASLevels,2,FALSE)))</f>
        <v/>
      </c>
      <c r="CH67" s="6" t="str">
        <f>IF(Grades!CH67="","",(VLOOKUP(Grades!CH67,ASLevels,2,FALSE)))</f>
        <v/>
      </c>
      <c r="CI67" s="6" t="str">
        <f>IF(Grades!CI67="","",(VLOOKUP(Grades!CI67,ASLevels,2,FALSE)))</f>
        <v/>
      </c>
      <c r="CJ67" s="6" t="str">
        <f>IF(Grades!CJ67="","",(VLOOKUP(Grades!CJ67,ASLevels,2,FALSE)))</f>
        <v/>
      </c>
      <c r="CK67" s="6" t="str">
        <f>IF(Grades!CK67="","",(VLOOKUP(Grades!CK67,ASLevels,2,FALSE)))</f>
        <v/>
      </c>
      <c r="CL67" s="6" t="str">
        <f>IF(Grades!CL67="","",(VLOOKUP(Grades!CL67,ASLevels,2,FALSE)))</f>
        <v/>
      </c>
      <c r="CM67" s="6" t="str">
        <f>IF(Grades!CM67="","",(VLOOKUP(Grades!CM67,ASLevels,2,FALSE)))</f>
        <v/>
      </c>
      <c r="CN67" s="6" t="str">
        <f>IF(Grades!CN67="","",(VLOOKUP(Grades!CN67,ASLevels,2,FALSE)))</f>
        <v/>
      </c>
      <c r="CO67" s="39" t="str">
        <f>IF(Grades!CO67="","",(VLOOKUP(Grades!CO67,EP,2,FALSE)))</f>
        <v/>
      </c>
      <c r="CP67" s="9" t="str">
        <f>IF(Grades!CP67="","",(VLOOKUP(Grades!CP67,KeySkills,2,FALSE)))</f>
        <v/>
      </c>
      <c r="CQ67" s="9" t="str">
        <f>IF(Grades!CQ67="","",(VLOOKUP(Grades!CQ67,KeySkills,2,FALSE)))</f>
        <v/>
      </c>
      <c r="CR67" s="9" t="str">
        <f>IF(Grades!CR67="","",(VLOOKUP(Grades!CR67,KeySkills,2,FALSE)))</f>
        <v/>
      </c>
      <c r="CS67" s="13" t="str">
        <f>IF(Grades!CS67="","",(VLOOKUP(Grades!CS67,BTECOCRNatCert,2,FALSE)))</f>
        <v/>
      </c>
      <c r="CT67" s="13" t="str">
        <f>IF(Grades!CT67="","",(VLOOKUP(Grades!CT67,BTECOCRNatCert,2,FALSE)))</f>
        <v/>
      </c>
      <c r="CU67" s="13" t="str">
        <f>IF(Grades!CU67="","",(VLOOKUP(Grades!CU67,BTECOCRNatCert,2,FALSE)))</f>
        <v/>
      </c>
      <c r="CV67" s="13" t="str">
        <f>IF(Grades!CV67="","",(VLOOKUP(Grades!CV67,BTECOCRNatCert,2,FALSE)))</f>
        <v/>
      </c>
      <c r="CW67" s="13" t="str">
        <f>IF(Grades!CW67="","",(VLOOKUP(Grades!CW67,BTECOCRNatCert,2,FALSE)))</f>
        <v/>
      </c>
      <c r="CX67" s="13" t="str">
        <f>IF(Grades!CX67="","",(VLOOKUP(Grades!CX67,BTECOCRNatCert,2,FALSE)))</f>
        <v/>
      </c>
      <c r="CY67" s="13" t="str">
        <f>IF(Grades!CY67="","",(VLOOKUP(Grades!CY67,BTECOCRNatCert,2,FALSE)))</f>
        <v/>
      </c>
      <c r="CZ67" s="15" t="str">
        <f>IF(Grades!CZ67="","",(VLOOKUP(Grades!CZ67,BTECNatDip,2,FALSE)))</f>
        <v/>
      </c>
      <c r="DA67" s="15" t="str">
        <f>IF(Grades!DA67="","",(VLOOKUP(Grades!DA67,BTECNatDip,2,FALSE)))</f>
        <v/>
      </c>
      <c r="DB67" s="15" t="str">
        <f>IF(Grades!DB67="","",(VLOOKUP(Grades!DB67,BTECNatDip,2,FALSE)))</f>
        <v/>
      </c>
      <c r="DC67" s="21" t="str">
        <f>IF(Grades!DC67="","",(VLOOKUP(Grades!DC67,OCRNatDip,2,FALSE)))</f>
        <v/>
      </c>
      <c r="DD67" s="21" t="str">
        <f>IF(Grades!DD67="","",(VLOOKUP(Grades!DD67,OCRNatDip,2,FALSE)))</f>
        <v/>
      </c>
      <c r="DE67" s="21" t="str">
        <f>IF(Grades!DE67="","",(VLOOKUP(Grades!DE67,OCRNatDip,2,FALSE)))</f>
        <v/>
      </c>
      <c r="DF67" s="37" t="str">
        <f>IF(Grades!DF67="","",(VLOOKUP(Grades!DF67,BTECExtDip,2,FALSE)))</f>
        <v/>
      </c>
      <c r="DG67" s="37" t="str">
        <f>IF(Grades!DG67="","",(VLOOKUP(Grades!DG67,BTECExtDip,2,FALSE)))</f>
        <v/>
      </c>
      <c r="DH67" s="37" t="str">
        <f>IF(Grades!DH67="","",(VLOOKUP(Grades!DH67,BTECExtDip,2,FALSE)))</f>
        <v/>
      </c>
      <c r="DI67" s="21" t="str">
        <f>IF(Grades!DI67="","",(VLOOKUP(Grades!DI67,OCRExtDip,2,FALSE)))</f>
        <v/>
      </c>
      <c r="DJ67" s="21" t="str">
        <f>IF(Grades!DJ67="","",(VLOOKUP(Grades!DJ67,OCRExtDip,2,FALSE)))</f>
        <v/>
      </c>
      <c r="DK67" s="21" t="str">
        <f>IF(Grades!DK67="","",(VLOOKUP(Grades!DK67,OCRExtDip,2,FALSE)))</f>
        <v/>
      </c>
      <c r="DL67" s="17" t="str">
        <f>IF(Grades!DL67="","",(VLOOKUP(Grades!DL67,PL,2,FALSE)))</f>
        <v/>
      </c>
      <c r="DM67" s="38" t="str">
        <f>IF(Grades!DM67="","",(VLOOKUP(Grades!DM67,FSM,2,FALSE)))</f>
        <v/>
      </c>
      <c r="DN67" s="38" t="str">
        <f>IF(Grades!DN67="","",(VLOOKUP(Grades!DN67,FSM,2,FALSE)))</f>
        <v/>
      </c>
      <c r="DO67" s="9" t="str">
        <f>IF(Grades!DO67="","",(VLOOKUP(Grades!DO67,AEA,2,FALSE)))</f>
        <v/>
      </c>
      <c r="DP67" s="9" t="str">
        <f>IF(Grades!DP67="","",(VLOOKUP(Grades!DP67,AEA,2,FALSE)))</f>
        <v/>
      </c>
      <c r="DQ67" s="9" t="str">
        <f>IF(Grades!DQ67="","",(VLOOKUP(Grades!DQ67,AEA,2,FALSE)))</f>
        <v/>
      </c>
      <c r="DR67" s="62" t="str">
        <f>IF(Grades!DR67="","",(VLOOKUP(Grades!DR67,AllDip?,2,FALSE)))</f>
        <v/>
      </c>
      <c r="DT67" s="1">
        <f t="shared" si="14"/>
        <v>0</v>
      </c>
      <c r="DU67" s="1">
        <f t="shared" ref="DU67:DU76" si="35">SUM(CS67:DL67)</f>
        <v>0</v>
      </c>
      <c r="DV67" s="1">
        <f t="shared" ref="DV67:DV76" si="36">SUM(E67:DR67)</f>
        <v>0</v>
      </c>
      <c r="DW67" s="1">
        <f t="shared" ref="DW67:DW76" si="37">COUNT(E67:AV67)</f>
        <v>0</v>
      </c>
      <c r="DX67" s="1">
        <f t="shared" ref="DX67:DX76" si="38">COUNT(AW67:CN67)</f>
        <v>0</v>
      </c>
      <c r="DY67" s="172">
        <f t="shared" ref="DY67:DY75" si="39">COUNT(CP67)</f>
        <v>0</v>
      </c>
      <c r="DZ67" s="1">
        <f t="shared" ref="DZ67:DZ76" si="40">COUNT(CP67:CR67)</f>
        <v>0</v>
      </c>
      <c r="EA67" s="1">
        <f t="shared" ref="EA67:EA76" si="41">COUNT(CS67:CY67)</f>
        <v>0</v>
      </c>
      <c r="EB67" s="1">
        <f t="shared" ref="EB67:EB76" si="42">COUNT(CZ67:DE67)</f>
        <v>0</v>
      </c>
      <c r="EC67" s="1">
        <f t="shared" ref="EC67:EC76" si="43">COUNT(DF67:DK67)</f>
        <v>0</v>
      </c>
      <c r="ED67" s="1">
        <f t="shared" ref="ED67:ED76" si="44">COUNT(DL67)</f>
        <v>0</v>
      </c>
      <c r="EE67" s="1">
        <f t="shared" ref="EE67:EE76" si="45">COUNT(DM67:DN67)</f>
        <v>0</v>
      </c>
      <c r="EF67" s="1">
        <f t="shared" ref="EF67:EF76" si="46">COUNT(DO67:DQ67)</f>
        <v>0</v>
      </c>
      <c r="EG67" s="1">
        <f t="shared" ref="EG67:EG76" si="47">COUNT(CO67)</f>
        <v>0</v>
      </c>
      <c r="EH67" s="1">
        <f t="shared" ref="EH67:EH76" si="48">DW67+(DX67*0.5)+(EE67*0.17)+(EF67*0.1)+(EG67*0.3)</f>
        <v>0</v>
      </c>
      <c r="EI67" s="1">
        <f t="shared" ref="EI67:EI76" si="49">EA67+(EB67*2)+(EC67*3)+(ED67*2)</f>
        <v>0</v>
      </c>
      <c r="EJ67" s="1">
        <f t="shared" ref="EJ67:EJ76" si="50">(DW67)+(DX67*0.5)+(DZ67*0.3)+(EA67)+(EB67*2)+(EC67*3)+(ED67*2)+(EE67*0.17)+(EG67*0.3)+(EF67*0.1)</f>
        <v>0</v>
      </c>
      <c r="EK67" s="1">
        <f t="shared" si="22"/>
        <v>0</v>
      </c>
      <c r="EL67" s="1">
        <f t="shared" ref="EL67:EL76" si="51">IF(DV67=0, 0,(EI67/EJ67))</f>
        <v>0</v>
      </c>
      <c r="EM67" s="1" t="e">
        <f t="shared" ref="EM67:EM76" si="52">DT67/EH67</f>
        <v>#DIV/0!</v>
      </c>
      <c r="EN67" s="1" t="e">
        <f t="shared" ref="EN67:EN76" si="53">DU67/EI67</f>
        <v>#DIV/0!</v>
      </c>
      <c r="EO67" s="1" t="e">
        <f t="shared" ref="EO67:EO76" si="54">DV67/EJ67</f>
        <v>#DIV/0!</v>
      </c>
    </row>
    <row r="68" spans="1:145" ht="11.25" x14ac:dyDescent="0.2">
      <c r="A68" s="92"/>
      <c r="B68" s="92"/>
      <c r="C68" s="92"/>
      <c r="D68" s="92"/>
      <c r="E68" s="3" t="str">
        <f>IF(Grades!E68="","",(VLOOKUP(Grades!E68,ALevels,2,FALSE)))</f>
        <v/>
      </c>
      <c r="F68" s="3" t="str">
        <f>IF(Grades!F68="","",(VLOOKUP(Grades!F68,ALevels,2,FALSE)))</f>
        <v/>
      </c>
      <c r="G68" s="3" t="str">
        <f>IF(Grades!G68="","",(VLOOKUP(Grades!G68,ALevels,2,FALSE)))</f>
        <v/>
      </c>
      <c r="H68" s="3" t="str">
        <f>IF(Grades!H68="","",(VLOOKUP(Grades!H68,ALevels,2,FALSE)))</f>
        <v/>
      </c>
      <c r="I68" s="3" t="str">
        <f>IF(Grades!I68="","",(VLOOKUP(Grades!I68,ALevels,2,FALSE)))</f>
        <v/>
      </c>
      <c r="J68" s="3" t="str">
        <f>IF(Grades!J68="","",(VLOOKUP(Grades!J68,ALevels,2,FALSE)))</f>
        <v/>
      </c>
      <c r="K68" s="3" t="str">
        <f>IF(Grades!K68="","",(VLOOKUP(Grades!K68,ALevels,2,FALSE)))</f>
        <v/>
      </c>
      <c r="L68" s="3" t="str">
        <f>IF(Grades!L68="","",(VLOOKUP(Grades!L68,ALevels,2,FALSE)))</f>
        <v/>
      </c>
      <c r="M68" s="3" t="str">
        <f>IF(Grades!M68="","",(VLOOKUP(Grades!M68,ALevels,2,FALSE)))</f>
        <v/>
      </c>
      <c r="N68" s="3" t="str">
        <f>IF(Grades!N68="","",(VLOOKUP(Grades!N68,ALevels,2,FALSE)))</f>
        <v/>
      </c>
      <c r="O68" s="3" t="str">
        <f>IF(Grades!O68="","",(VLOOKUP(Grades!O68,ALevels,2,FALSE)))</f>
        <v/>
      </c>
      <c r="P68" s="3" t="str">
        <f>IF(Grades!P68="","",(VLOOKUP(Grades!P68,ALevels,2,FALSE)))</f>
        <v/>
      </c>
      <c r="Q68" s="3" t="str">
        <f>IF(Grades!Q68="","",(VLOOKUP(Grades!Q68,ALevels,2,FALSE)))</f>
        <v/>
      </c>
      <c r="R68" s="3" t="str">
        <f>IF(Grades!R68="","",(VLOOKUP(Grades!R68,ALevels,2,FALSE)))</f>
        <v/>
      </c>
      <c r="S68" s="3" t="str">
        <f>IF(Grades!S68="","",(VLOOKUP(Grades!S68,ALevels,2,FALSE)))</f>
        <v/>
      </c>
      <c r="T68" s="3" t="str">
        <f>IF(Grades!T68="","",(VLOOKUP(Grades!T68,ALevels,2,FALSE)))</f>
        <v/>
      </c>
      <c r="U68" s="3" t="str">
        <f>IF(Grades!U68="","",(VLOOKUP(Grades!U68,ALevels,2,FALSE)))</f>
        <v/>
      </c>
      <c r="V68" s="3" t="str">
        <f>IF(Grades!V68="","",(VLOOKUP(Grades!V68,ALevels,2,FALSE)))</f>
        <v/>
      </c>
      <c r="W68" s="3" t="str">
        <f>IF(Grades!W68="","",(VLOOKUP(Grades!W68,ALevels,2,FALSE)))</f>
        <v/>
      </c>
      <c r="X68" s="3" t="str">
        <f>IF(Grades!X68="","",(VLOOKUP(Grades!X68,ALevels,2,FALSE)))</f>
        <v/>
      </c>
      <c r="Y68" s="3" t="str">
        <f>IF(Grades!Y68="","",(VLOOKUP(Grades!Y68,ALevels,2,FALSE)))</f>
        <v/>
      </c>
      <c r="Z68" s="3" t="str">
        <f>IF(Grades!Z68="","",(VLOOKUP(Grades!Z68,ALevels,2,FALSE)))</f>
        <v/>
      </c>
      <c r="AA68" s="3" t="str">
        <f>IF(Grades!AA68="","",(VLOOKUP(Grades!AA68,ALevels,2,FALSE)))</f>
        <v/>
      </c>
      <c r="AB68" s="3" t="str">
        <f>IF(Grades!AB68="","",(VLOOKUP(Grades!AB68,ALevels,2,FALSE)))</f>
        <v/>
      </c>
      <c r="AC68" s="3" t="str">
        <f>IF(Grades!AC68="","",(VLOOKUP(Grades!AC68,ALevels,2,FALSE)))</f>
        <v/>
      </c>
      <c r="AD68" s="3" t="str">
        <f>IF(Grades!AD68="","",(VLOOKUP(Grades!AD68,ALevels,2,FALSE)))</f>
        <v/>
      </c>
      <c r="AE68" s="3" t="str">
        <f>IF(Grades!AE68="","",(VLOOKUP(Grades!AE68,ALevels,2,FALSE)))</f>
        <v/>
      </c>
      <c r="AF68" s="3" t="str">
        <f>IF(Grades!AF68="","",(VLOOKUP(Grades!AF68,ALevels,2,FALSE)))</f>
        <v/>
      </c>
      <c r="AG68" s="3" t="str">
        <f>IF(Grades!AG68="","",(VLOOKUP(Grades!AG68,ALevels,2,FALSE)))</f>
        <v/>
      </c>
      <c r="AH68" s="3" t="str">
        <f>IF(Grades!AH68="","",(VLOOKUP(Grades!AH68,ALevels,2,FALSE)))</f>
        <v/>
      </c>
      <c r="AI68" s="3" t="str">
        <f>IF(Grades!AI68="","",(VLOOKUP(Grades!AI68,ALevels,2,FALSE)))</f>
        <v/>
      </c>
      <c r="AJ68" s="3" t="str">
        <f>IF(Grades!AJ68="","",(VLOOKUP(Grades!AJ68,ALevels,2,FALSE)))</f>
        <v/>
      </c>
      <c r="AK68" s="3" t="str">
        <f>IF(Grades!AK68="","",(VLOOKUP(Grades!AK68,ALevels,2,FALSE)))</f>
        <v/>
      </c>
      <c r="AL68" s="3" t="str">
        <f>IF(Grades!AL68="","",(VLOOKUP(Grades!AL68,ALevels,2,FALSE)))</f>
        <v/>
      </c>
      <c r="AM68" s="3" t="str">
        <f>IF(Grades!AM68="","",(VLOOKUP(Grades!AM68,ALevels,2,FALSE)))</f>
        <v/>
      </c>
      <c r="AN68" s="3" t="str">
        <f>IF(Grades!AN68="","",(VLOOKUP(Grades!AN68,ALevels,2,FALSE)))</f>
        <v/>
      </c>
      <c r="AO68" s="3" t="str">
        <f>IF(Grades!AO68="","",(VLOOKUP(Grades!AO68,ALevels,2,FALSE)))</f>
        <v/>
      </c>
      <c r="AP68" s="3" t="str">
        <f>IF(Grades!AP68="","",(VLOOKUP(Grades!AP68,ALevels,2,FALSE)))</f>
        <v/>
      </c>
      <c r="AQ68" s="3" t="str">
        <f>IF(Grades!AQ68="","",(VLOOKUP(Grades!AQ68,ALevels,2,FALSE)))</f>
        <v/>
      </c>
      <c r="AR68" s="3" t="str">
        <f>IF(Grades!AR68="","",(VLOOKUP(Grades!AR68,ALevels,2,FALSE)))</f>
        <v/>
      </c>
      <c r="AS68" s="3" t="str">
        <f>IF(Grades!AS68="","",(VLOOKUP(Grades!AS68,ALevels,2,FALSE)))</f>
        <v/>
      </c>
      <c r="AT68" s="3" t="str">
        <f>IF(Grades!AT68="","",(VLOOKUP(Grades!AT68,ALevels,2,FALSE)))</f>
        <v/>
      </c>
      <c r="AU68" s="3" t="str">
        <f>IF(Grades!AU68="","",(VLOOKUP(Grades!AU68,ALevels,2,FALSE)))</f>
        <v/>
      </c>
      <c r="AV68" s="3" t="str">
        <f>IF(Grades!AV68="","",(VLOOKUP(Grades!AV68,ALevels,2,FALSE)))</f>
        <v/>
      </c>
      <c r="AW68" s="6" t="str">
        <f>IF(Grades!AW68="","",(VLOOKUP(Grades!AW68,ASLevels,2,FALSE)))</f>
        <v/>
      </c>
      <c r="AX68" s="6" t="str">
        <f>IF(Grades!AX68="","",(VLOOKUP(Grades!AX68,ASLevels,2,FALSE)))</f>
        <v/>
      </c>
      <c r="AY68" s="6" t="str">
        <f>IF(Grades!AY68="","",(VLOOKUP(Grades!AY68,ASLevels,2,FALSE)))</f>
        <v/>
      </c>
      <c r="AZ68" s="6" t="str">
        <f>IF(Grades!AZ68="","",(VLOOKUP(Grades!AZ68,ASLevels,2,FALSE)))</f>
        <v/>
      </c>
      <c r="BA68" s="6" t="str">
        <f>IF(Grades!BA68="","",(VLOOKUP(Grades!BA68,ASLevels,2,FALSE)))</f>
        <v/>
      </c>
      <c r="BB68" s="6" t="str">
        <f>IF(Grades!BB68="","",(VLOOKUP(Grades!BB68,ASLevels,2,FALSE)))</f>
        <v/>
      </c>
      <c r="BC68" s="6" t="str">
        <f>IF(Grades!BC68="","",(VLOOKUP(Grades!BC68,ASLevels,2,FALSE)))</f>
        <v/>
      </c>
      <c r="BD68" s="6" t="str">
        <f>IF(Grades!BD68="","",(VLOOKUP(Grades!BD68,ASLevels,2,FALSE)))</f>
        <v/>
      </c>
      <c r="BE68" s="6" t="str">
        <f>IF(Grades!BE68="","",(VLOOKUP(Grades!BE68,ASLevels,2,FALSE)))</f>
        <v/>
      </c>
      <c r="BF68" s="6" t="str">
        <f>IF(Grades!BF68="","",(VLOOKUP(Grades!BF68,ASLevels,2,FALSE)))</f>
        <v/>
      </c>
      <c r="BG68" s="6" t="str">
        <f>IF(Grades!BG68="","",(VLOOKUP(Grades!BG68,ASLevels,2,FALSE)))</f>
        <v/>
      </c>
      <c r="BH68" s="6" t="str">
        <f>IF(Grades!BH68="","",(VLOOKUP(Grades!BH68,ASLevels,2,FALSE)))</f>
        <v/>
      </c>
      <c r="BI68" s="6" t="str">
        <f>IF(Grades!BI68="","",(VLOOKUP(Grades!BI68,ASLevels,2,FALSE)))</f>
        <v/>
      </c>
      <c r="BJ68" s="6" t="str">
        <f>IF(Grades!BJ68="","",(VLOOKUP(Grades!BJ68,ASLevels,2,FALSE)))</f>
        <v/>
      </c>
      <c r="BK68" s="6" t="str">
        <f>IF(Grades!BK68="","",(VLOOKUP(Grades!BK68,ASLevels,2,FALSE)))</f>
        <v/>
      </c>
      <c r="BL68" s="6" t="str">
        <f>IF(Grades!BL68="","",(VLOOKUP(Grades!BL68,ASLevels,2,FALSE)))</f>
        <v/>
      </c>
      <c r="BM68" s="6" t="str">
        <f>IF(Grades!BM68="","",(VLOOKUP(Grades!BM68,ASLevels,2,FALSE)))</f>
        <v/>
      </c>
      <c r="BN68" s="6" t="str">
        <f>IF(Grades!BN68="","",(VLOOKUP(Grades!BN68,ASLevels,2,FALSE)))</f>
        <v/>
      </c>
      <c r="BO68" s="6" t="str">
        <f>IF(Grades!BO68="","",(VLOOKUP(Grades!BO68,ASLevels,2,FALSE)))</f>
        <v/>
      </c>
      <c r="BP68" s="6" t="str">
        <f>IF(Grades!BP68="","",(VLOOKUP(Grades!BP68,ASLevels,2,FALSE)))</f>
        <v/>
      </c>
      <c r="BQ68" s="6" t="str">
        <f>IF(Grades!BQ68="","",(VLOOKUP(Grades!BQ68,ASLevels,2,FALSE)))</f>
        <v/>
      </c>
      <c r="BR68" s="6" t="str">
        <f>IF(Grades!BR68="","",(VLOOKUP(Grades!BR68,ASLevels,2,FALSE)))</f>
        <v/>
      </c>
      <c r="BS68" s="6" t="str">
        <f>IF(Grades!BS68="","",(VLOOKUP(Grades!BS68,ASLevels,2,FALSE)))</f>
        <v/>
      </c>
      <c r="BT68" s="6" t="str">
        <f>IF(Grades!BT68="","",(VLOOKUP(Grades!BT68,ASLevels,2,FALSE)))</f>
        <v/>
      </c>
      <c r="BU68" s="6" t="str">
        <f>IF(Grades!BU68="","",(VLOOKUP(Grades!BU68,ASLevels,2,FALSE)))</f>
        <v/>
      </c>
      <c r="BV68" s="6" t="str">
        <f>IF(Grades!BV68="","",(VLOOKUP(Grades!BV68,ASLevels,2,FALSE)))</f>
        <v/>
      </c>
      <c r="BW68" s="6" t="str">
        <f>IF(Grades!BW68="","",(VLOOKUP(Grades!BW68,ASLevels,2,FALSE)))</f>
        <v/>
      </c>
      <c r="BX68" s="6" t="str">
        <f>IF(Grades!BX68="","",(VLOOKUP(Grades!BX68,ASLevels,2,FALSE)))</f>
        <v/>
      </c>
      <c r="BY68" s="6" t="str">
        <f>IF(Grades!BY68="","",(VLOOKUP(Grades!BY68,ASLevels,2,FALSE)))</f>
        <v/>
      </c>
      <c r="BZ68" s="6" t="str">
        <f>IF(Grades!BZ68="","",(VLOOKUP(Grades!BZ68,ASLevels,2,FALSE)))</f>
        <v/>
      </c>
      <c r="CA68" s="6" t="str">
        <f>IF(Grades!CA68="","",(VLOOKUP(Grades!CA68,ASLevels,2,FALSE)))</f>
        <v/>
      </c>
      <c r="CB68" s="6" t="str">
        <f>IF(Grades!CB68="","",(VLOOKUP(Grades!CB68,ASLevels,2,FALSE)))</f>
        <v/>
      </c>
      <c r="CC68" s="6" t="str">
        <f>IF(Grades!CC68="","",(VLOOKUP(Grades!CC68,ASLevels,2,FALSE)))</f>
        <v/>
      </c>
      <c r="CD68" s="6" t="str">
        <f>IF(Grades!CD68="","",(VLOOKUP(Grades!CD68,ASLevels,2,FALSE)))</f>
        <v/>
      </c>
      <c r="CE68" s="6" t="str">
        <f>IF(Grades!CE68="","",(VLOOKUP(Grades!CE68,ASLevels,2,FALSE)))</f>
        <v/>
      </c>
      <c r="CF68" s="6" t="str">
        <f>IF(Grades!CF68="","",(VLOOKUP(Grades!CF68,ASLevels,2,FALSE)))</f>
        <v/>
      </c>
      <c r="CG68" s="6" t="str">
        <f>IF(Grades!CG68="","",(VLOOKUP(Grades!CG68,ASLevels,2,FALSE)))</f>
        <v/>
      </c>
      <c r="CH68" s="6" t="str">
        <f>IF(Grades!CH68="","",(VLOOKUP(Grades!CH68,ASLevels,2,FALSE)))</f>
        <v/>
      </c>
      <c r="CI68" s="6" t="str">
        <f>IF(Grades!CI68="","",(VLOOKUP(Grades!CI68,ASLevels,2,FALSE)))</f>
        <v/>
      </c>
      <c r="CJ68" s="6" t="str">
        <f>IF(Grades!CJ68="","",(VLOOKUP(Grades!CJ68,ASLevels,2,FALSE)))</f>
        <v/>
      </c>
      <c r="CK68" s="6" t="str">
        <f>IF(Grades!CK68="","",(VLOOKUP(Grades!CK68,ASLevels,2,FALSE)))</f>
        <v/>
      </c>
      <c r="CL68" s="6" t="str">
        <f>IF(Grades!CL68="","",(VLOOKUP(Grades!CL68,ASLevels,2,FALSE)))</f>
        <v/>
      </c>
      <c r="CM68" s="6" t="str">
        <f>IF(Grades!CM68="","",(VLOOKUP(Grades!CM68,ASLevels,2,FALSE)))</f>
        <v/>
      </c>
      <c r="CN68" s="6" t="str">
        <f>IF(Grades!CN68="","",(VLOOKUP(Grades!CN68,ASLevels,2,FALSE)))</f>
        <v/>
      </c>
      <c r="CO68" s="39" t="str">
        <f>IF(Grades!CO68="","",(VLOOKUP(Grades!CO68,EP,2,FALSE)))</f>
        <v/>
      </c>
      <c r="CP68" s="9" t="str">
        <f>IF(Grades!CP68="","",(VLOOKUP(Grades!CP68,KeySkills,2,FALSE)))</f>
        <v/>
      </c>
      <c r="CQ68" s="9" t="str">
        <f>IF(Grades!CQ68="","",(VLOOKUP(Grades!CQ68,KeySkills,2,FALSE)))</f>
        <v/>
      </c>
      <c r="CR68" s="9" t="str">
        <f>IF(Grades!CR68="","",(VLOOKUP(Grades!CR68,KeySkills,2,FALSE)))</f>
        <v/>
      </c>
      <c r="CS68" s="13" t="str">
        <f>IF(Grades!CS68="","",(VLOOKUP(Grades!CS68,BTECOCRNatCert,2,FALSE)))</f>
        <v/>
      </c>
      <c r="CT68" s="13" t="str">
        <f>IF(Grades!CT68="","",(VLOOKUP(Grades!CT68,BTECOCRNatCert,2,FALSE)))</f>
        <v/>
      </c>
      <c r="CU68" s="13" t="str">
        <f>IF(Grades!CU68="","",(VLOOKUP(Grades!CU68,BTECOCRNatCert,2,FALSE)))</f>
        <v/>
      </c>
      <c r="CV68" s="13" t="str">
        <f>IF(Grades!CV68="","",(VLOOKUP(Grades!CV68,BTECOCRNatCert,2,FALSE)))</f>
        <v/>
      </c>
      <c r="CW68" s="13" t="str">
        <f>IF(Grades!CW68="","",(VLOOKUP(Grades!CW68,BTECOCRNatCert,2,FALSE)))</f>
        <v/>
      </c>
      <c r="CX68" s="13" t="str">
        <f>IF(Grades!CX68="","",(VLOOKUP(Grades!CX68,BTECOCRNatCert,2,FALSE)))</f>
        <v/>
      </c>
      <c r="CY68" s="13" t="str">
        <f>IF(Grades!CY68="","",(VLOOKUP(Grades!CY68,BTECOCRNatCert,2,FALSE)))</f>
        <v/>
      </c>
      <c r="CZ68" s="15" t="str">
        <f>IF(Grades!CZ68="","",(VLOOKUP(Grades!CZ68,BTECNatDip,2,FALSE)))</f>
        <v/>
      </c>
      <c r="DA68" s="15" t="str">
        <f>IF(Grades!DA68="","",(VLOOKUP(Grades!DA68,BTECNatDip,2,FALSE)))</f>
        <v/>
      </c>
      <c r="DB68" s="15" t="str">
        <f>IF(Grades!DB68="","",(VLOOKUP(Grades!DB68,BTECNatDip,2,FALSE)))</f>
        <v/>
      </c>
      <c r="DC68" s="21" t="str">
        <f>IF(Grades!DC68="","",(VLOOKUP(Grades!DC68,OCRNatDip,2,FALSE)))</f>
        <v/>
      </c>
      <c r="DD68" s="21" t="str">
        <f>IF(Grades!DD68="","",(VLOOKUP(Grades!DD68,OCRNatDip,2,FALSE)))</f>
        <v/>
      </c>
      <c r="DE68" s="21" t="str">
        <f>IF(Grades!DE68="","",(VLOOKUP(Grades!DE68,OCRNatDip,2,FALSE)))</f>
        <v/>
      </c>
      <c r="DF68" s="37" t="str">
        <f>IF(Grades!DF68="","",(VLOOKUP(Grades!DF68,BTECExtDip,2,FALSE)))</f>
        <v/>
      </c>
      <c r="DG68" s="37" t="str">
        <f>IF(Grades!DG68="","",(VLOOKUP(Grades!DG68,BTECExtDip,2,FALSE)))</f>
        <v/>
      </c>
      <c r="DH68" s="37" t="str">
        <f>IF(Grades!DH68="","",(VLOOKUP(Grades!DH68,BTECExtDip,2,FALSE)))</f>
        <v/>
      </c>
      <c r="DI68" s="21" t="str">
        <f>IF(Grades!DI68="","",(VLOOKUP(Grades!DI68,OCRExtDip,2,FALSE)))</f>
        <v/>
      </c>
      <c r="DJ68" s="21" t="str">
        <f>IF(Grades!DJ68="","",(VLOOKUP(Grades!DJ68,OCRExtDip,2,FALSE)))</f>
        <v/>
      </c>
      <c r="DK68" s="21" t="str">
        <f>IF(Grades!DK68="","",(VLOOKUP(Grades!DK68,OCRExtDip,2,FALSE)))</f>
        <v/>
      </c>
      <c r="DL68" s="17" t="str">
        <f>IF(Grades!DL68="","",(VLOOKUP(Grades!DL68,PL,2,FALSE)))</f>
        <v/>
      </c>
      <c r="DM68" s="38" t="str">
        <f>IF(Grades!DM68="","",(VLOOKUP(Grades!DM68,FSM,2,FALSE)))</f>
        <v/>
      </c>
      <c r="DN68" s="38" t="str">
        <f>IF(Grades!DN68="","",(VLOOKUP(Grades!DN68,FSM,2,FALSE)))</f>
        <v/>
      </c>
      <c r="DO68" s="9" t="str">
        <f>IF(Grades!DO68="","",(VLOOKUP(Grades!DO68,AEA,2,FALSE)))</f>
        <v/>
      </c>
      <c r="DP68" s="9" t="str">
        <f>IF(Grades!DP68="","",(VLOOKUP(Grades!DP68,AEA,2,FALSE)))</f>
        <v/>
      </c>
      <c r="DQ68" s="9" t="str">
        <f>IF(Grades!DQ68="","",(VLOOKUP(Grades!DQ68,AEA,2,FALSE)))</f>
        <v/>
      </c>
      <c r="DR68" s="62" t="str">
        <f>IF(Grades!DR68="","",(VLOOKUP(Grades!DR68,AllDip?,2,FALSE)))</f>
        <v/>
      </c>
      <c r="DT68" s="1">
        <f t="shared" ref="DT68:DT76" si="55">SUM(E68:CO68,DM68:DQ68)</f>
        <v>0</v>
      </c>
      <c r="DU68" s="1">
        <f t="shared" si="35"/>
        <v>0</v>
      </c>
      <c r="DV68" s="1">
        <f t="shared" si="36"/>
        <v>0</v>
      </c>
      <c r="DW68" s="1">
        <f t="shared" si="37"/>
        <v>0</v>
      </c>
      <c r="DX68" s="1">
        <f t="shared" si="38"/>
        <v>0</v>
      </c>
      <c r="DY68" s="172">
        <f t="shared" si="39"/>
        <v>0</v>
      </c>
      <c r="DZ68" s="1">
        <f t="shared" si="40"/>
        <v>0</v>
      </c>
      <c r="EA68" s="1">
        <f t="shared" si="41"/>
        <v>0</v>
      </c>
      <c r="EB68" s="1">
        <f t="shared" si="42"/>
        <v>0</v>
      </c>
      <c r="EC68" s="1">
        <f t="shared" si="43"/>
        <v>0</v>
      </c>
      <c r="ED68" s="1">
        <f t="shared" si="44"/>
        <v>0</v>
      </c>
      <c r="EE68" s="1">
        <f t="shared" si="45"/>
        <v>0</v>
      </c>
      <c r="EF68" s="1">
        <f t="shared" si="46"/>
        <v>0</v>
      </c>
      <c r="EG68" s="1">
        <f t="shared" si="47"/>
        <v>0</v>
      </c>
      <c r="EH68" s="1">
        <f t="shared" si="48"/>
        <v>0</v>
      </c>
      <c r="EI68" s="1">
        <f t="shared" si="49"/>
        <v>0</v>
      </c>
      <c r="EJ68" s="1">
        <f t="shared" si="50"/>
        <v>0</v>
      </c>
      <c r="EK68" s="1">
        <f t="shared" si="22"/>
        <v>0</v>
      </c>
      <c r="EL68" s="1">
        <f t="shared" si="51"/>
        <v>0</v>
      </c>
      <c r="EM68" s="1" t="e">
        <f t="shared" si="52"/>
        <v>#DIV/0!</v>
      </c>
      <c r="EN68" s="1" t="e">
        <f t="shared" si="53"/>
        <v>#DIV/0!</v>
      </c>
      <c r="EO68" s="1" t="e">
        <f t="shared" si="54"/>
        <v>#DIV/0!</v>
      </c>
    </row>
    <row r="69" spans="1:145" ht="11.25" x14ac:dyDescent="0.2">
      <c r="A69" s="92"/>
      <c r="B69" s="92"/>
      <c r="C69" s="92"/>
      <c r="D69" s="92"/>
      <c r="E69" s="3" t="str">
        <f>IF(Grades!E69="","",(VLOOKUP(Grades!E69,ALevels,2,FALSE)))</f>
        <v/>
      </c>
      <c r="F69" s="3" t="str">
        <f>IF(Grades!F69="","",(VLOOKUP(Grades!F69,ALevels,2,FALSE)))</f>
        <v/>
      </c>
      <c r="G69" s="3" t="str">
        <f>IF(Grades!G69="","",(VLOOKUP(Grades!G69,ALevels,2,FALSE)))</f>
        <v/>
      </c>
      <c r="H69" s="3" t="str">
        <f>IF(Grades!H69="","",(VLOOKUP(Grades!H69,ALevels,2,FALSE)))</f>
        <v/>
      </c>
      <c r="I69" s="3" t="str">
        <f>IF(Grades!I69="","",(VLOOKUP(Grades!I69,ALevels,2,FALSE)))</f>
        <v/>
      </c>
      <c r="J69" s="3" t="str">
        <f>IF(Grades!J69="","",(VLOOKUP(Grades!J69,ALevels,2,FALSE)))</f>
        <v/>
      </c>
      <c r="K69" s="3" t="str">
        <f>IF(Grades!K69="","",(VLOOKUP(Grades!K69,ALevels,2,FALSE)))</f>
        <v/>
      </c>
      <c r="L69" s="3" t="str">
        <f>IF(Grades!L69="","",(VLOOKUP(Grades!L69,ALevels,2,FALSE)))</f>
        <v/>
      </c>
      <c r="M69" s="3" t="str">
        <f>IF(Grades!M69="","",(VLOOKUP(Grades!M69,ALevels,2,FALSE)))</f>
        <v/>
      </c>
      <c r="N69" s="3" t="str">
        <f>IF(Grades!N69="","",(VLOOKUP(Grades!N69,ALevels,2,FALSE)))</f>
        <v/>
      </c>
      <c r="O69" s="3" t="str">
        <f>IF(Grades!O69="","",(VLOOKUP(Grades!O69,ALevels,2,FALSE)))</f>
        <v/>
      </c>
      <c r="P69" s="3" t="str">
        <f>IF(Grades!P69="","",(VLOOKUP(Grades!P69,ALevels,2,FALSE)))</f>
        <v/>
      </c>
      <c r="Q69" s="3" t="str">
        <f>IF(Grades!Q69="","",(VLOOKUP(Grades!Q69,ALevels,2,FALSE)))</f>
        <v/>
      </c>
      <c r="R69" s="3" t="str">
        <f>IF(Grades!R69="","",(VLOOKUP(Grades!R69,ALevels,2,FALSE)))</f>
        <v/>
      </c>
      <c r="S69" s="3" t="str">
        <f>IF(Grades!S69="","",(VLOOKUP(Grades!S69,ALevels,2,FALSE)))</f>
        <v/>
      </c>
      <c r="T69" s="3" t="str">
        <f>IF(Grades!T69="","",(VLOOKUP(Grades!T69,ALevels,2,FALSE)))</f>
        <v/>
      </c>
      <c r="U69" s="3" t="str">
        <f>IF(Grades!U69="","",(VLOOKUP(Grades!U69,ALevels,2,FALSE)))</f>
        <v/>
      </c>
      <c r="V69" s="3" t="str">
        <f>IF(Grades!V69="","",(VLOOKUP(Grades!V69,ALevels,2,FALSE)))</f>
        <v/>
      </c>
      <c r="W69" s="3" t="str">
        <f>IF(Grades!W69="","",(VLOOKUP(Grades!W69,ALevels,2,FALSE)))</f>
        <v/>
      </c>
      <c r="X69" s="3" t="str">
        <f>IF(Grades!X69="","",(VLOOKUP(Grades!X69,ALevels,2,FALSE)))</f>
        <v/>
      </c>
      <c r="Y69" s="3" t="str">
        <f>IF(Grades!Y69="","",(VLOOKUP(Grades!Y69,ALevels,2,FALSE)))</f>
        <v/>
      </c>
      <c r="Z69" s="3" t="str">
        <f>IF(Grades!Z69="","",(VLOOKUP(Grades!Z69,ALevels,2,FALSE)))</f>
        <v/>
      </c>
      <c r="AA69" s="3" t="str">
        <f>IF(Grades!AA69="","",(VLOOKUP(Grades!AA69,ALevels,2,FALSE)))</f>
        <v/>
      </c>
      <c r="AB69" s="3" t="str">
        <f>IF(Grades!AB69="","",(VLOOKUP(Grades!AB69,ALevels,2,FALSE)))</f>
        <v/>
      </c>
      <c r="AC69" s="3" t="str">
        <f>IF(Grades!AC69="","",(VLOOKUP(Grades!AC69,ALevels,2,FALSE)))</f>
        <v/>
      </c>
      <c r="AD69" s="3" t="str">
        <f>IF(Grades!AD69="","",(VLOOKUP(Grades!AD69,ALevels,2,FALSE)))</f>
        <v/>
      </c>
      <c r="AE69" s="3" t="str">
        <f>IF(Grades!AE69="","",(VLOOKUP(Grades!AE69,ALevels,2,FALSE)))</f>
        <v/>
      </c>
      <c r="AF69" s="3" t="str">
        <f>IF(Grades!AF69="","",(VLOOKUP(Grades!AF69,ALevels,2,FALSE)))</f>
        <v/>
      </c>
      <c r="AG69" s="3" t="str">
        <f>IF(Grades!AG69="","",(VLOOKUP(Grades!AG69,ALevels,2,FALSE)))</f>
        <v/>
      </c>
      <c r="AH69" s="3" t="str">
        <f>IF(Grades!AH69="","",(VLOOKUP(Grades!AH69,ALevels,2,FALSE)))</f>
        <v/>
      </c>
      <c r="AI69" s="3" t="str">
        <f>IF(Grades!AI69="","",(VLOOKUP(Grades!AI69,ALevels,2,FALSE)))</f>
        <v/>
      </c>
      <c r="AJ69" s="3" t="str">
        <f>IF(Grades!AJ69="","",(VLOOKUP(Grades!AJ69,ALevels,2,FALSE)))</f>
        <v/>
      </c>
      <c r="AK69" s="3" t="str">
        <f>IF(Grades!AK69="","",(VLOOKUP(Grades!AK69,ALevels,2,FALSE)))</f>
        <v/>
      </c>
      <c r="AL69" s="3" t="str">
        <f>IF(Grades!AL69="","",(VLOOKUP(Grades!AL69,ALevels,2,FALSE)))</f>
        <v/>
      </c>
      <c r="AM69" s="3" t="str">
        <f>IF(Grades!AM69="","",(VLOOKUP(Grades!AM69,ALevels,2,FALSE)))</f>
        <v/>
      </c>
      <c r="AN69" s="3" t="str">
        <f>IF(Grades!AN69="","",(VLOOKUP(Grades!AN69,ALevels,2,FALSE)))</f>
        <v/>
      </c>
      <c r="AO69" s="3" t="str">
        <f>IF(Grades!AO69="","",(VLOOKUP(Grades!AO69,ALevels,2,FALSE)))</f>
        <v/>
      </c>
      <c r="AP69" s="3" t="str">
        <f>IF(Grades!AP69="","",(VLOOKUP(Grades!AP69,ALevels,2,FALSE)))</f>
        <v/>
      </c>
      <c r="AQ69" s="3" t="str">
        <f>IF(Grades!AQ69="","",(VLOOKUP(Grades!AQ69,ALevels,2,FALSE)))</f>
        <v/>
      </c>
      <c r="AR69" s="3" t="str">
        <f>IF(Grades!AR69="","",(VLOOKUP(Grades!AR69,ALevels,2,FALSE)))</f>
        <v/>
      </c>
      <c r="AS69" s="3" t="str">
        <f>IF(Grades!AS69="","",(VLOOKUP(Grades!AS69,ALevels,2,FALSE)))</f>
        <v/>
      </c>
      <c r="AT69" s="3" t="str">
        <f>IF(Grades!AT69="","",(VLOOKUP(Grades!AT69,ALevels,2,FALSE)))</f>
        <v/>
      </c>
      <c r="AU69" s="3" t="str">
        <f>IF(Grades!AU69="","",(VLOOKUP(Grades!AU69,ALevels,2,FALSE)))</f>
        <v/>
      </c>
      <c r="AV69" s="3" t="str">
        <f>IF(Grades!AV69="","",(VLOOKUP(Grades!AV69,ALevels,2,FALSE)))</f>
        <v/>
      </c>
      <c r="AW69" s="6" t="str">
        <f>IF(Grades!AW69="","",(VLOOKUP(Grades!AW69,ASLevels,2,FALSE)))</f>
        <v/>
      </c>
      <c r="AX69" s="6" t="str">
        <f>IF(Grades!AX69="","",(VLOOKUP(Grades!AX69,ASLevels,2,FALSE)))</f>
        <v/>
      </c>
      <c r="AY69" s="6" t="str">
        <f>IF(Grades!AY69="","",(VLOOKUP(Grades!AY69,ASLevels,2,FALSE)))</f>
        <v/>
      </c>
      <c r="AZ69" s="6" t="str">
        <f>IF(Grades!AZ69="","",(VLOOKUP(Grades!AZ69,ASLevels,2,FALSE)))</f>
        <v/>
      </c>
      <c r="BA69" s="6" t="str">
        <f>IF(Grades!BA69="","",(VLOOKUP(Grades!BA69,ASLevels,2,FALSE)))</f>
        <v/>
      </c>
      <c r="BB69" s="6" t="str">
        <f>IF(Grades!BB69="","",(VLOOKUP(Grades!BB69,ASLevels,2,FALSE)))</f>
        <v/>
      </c>
      <c r="BC69" s="6" t="str">
        <f>IF(Grades!BC69="","",(VLOOKUP(Grades!BC69,ASLevels,2,FALSE)))</f>
        <v/>
      </c>
      <c r="BD69" s="6" t="str">
        <f>IF(Grades!BD69="","",(VLOOKUP(Grades!BD69,ASLevels,2,FALSE)))</f>
        <v/>
      </c>
      <c r="BE69" s="6" t="str">
        <f>IF(Grades!BE69="","",(VLOOKUP(Grades!BE69,ASLevels,2,FALSE)))</f>
        <v/>
      </c>
      <c r="BF69" s="6" t="str">
        <f>IF(Grades!BF69="","",(VLOOKUP(Grades!BF69,ASLevels,2,FALSE)))</f>
        <v/>
      </c>
      <c r="BG69" s="6" t="str">
        <f>IF(Grades!BG69="","",(VLOOKUP(Grades!BG69,ASLevels,2,FALSE)))</f>
        <v/>
      </c>
      <c r="BH69" s="6" t="str">
        <f>IF(Grades!BH69="","",(VLOOKUP(Grades!BH69,ASLevels,2,FALSE)))</f>
        <v/>
      </c>
      <c r="BI69" s="6" t="str">
        <f>IF(Grades!BI69="","",(VLOOKUP(Grades!BI69,ASLevels,2,FALSE)))</f>
        <v/>
      </c>
      <c r="BJ69" s="6" t="str">
        <f>IF(Grades!BJ69="","",(VLOOKUP(Grades!BJ69,ASLevels,2,FALSE)))</f>
        <v/>
      </c>
      <c r="BK69" s="6" t="str">
        <f>IF(Grades!BK69="","",(VLOOKUP(Grades!BK69,ASLevels,2,FALSE)))</f>
        <v/>
      </c>
      <c r="BL69" s="6" t="str">
        <f>IF(Grades!BL69="","",(VLOOKUP(Grades!BL69,ASLevels,2,FALSE)))</f>
        <v/>
      </c>
      <c r="BM69" s="6" t="str">
        <f>IF(Grades!BM69="","",(VLOOKUP(Grades!BM69,ASLevels,2,FALSE)))</f>
        <v/>
      </c>
      <c r="BN69" s="6" t="str">
        <f>IF(Grades!BN69="","",(VLOOKUP(Grades!BN69,ASLevels,2,FALSE)))</f>
        <v/>
      </c>
      <c r="BO69" s="6" t="str">
        <f>IF(Grades!BO69="","",(VLOOKUP(Grades!BO69,ASLevels,2,FALSE)))</f>
        <v/>
      </c>
      <c r="BP69" s="6" t="str">
        <f>IF(Grades!BP69="","",(VLOOKUP(Grades!BP69,ASLevels,2,FALSE)))</f>
        <v/>
      </c>
      <c r="BQ69" s="6" t="str">
        <f>IF(Grades!BQ69="","",(VLOOKUP(Grades!BQ69,ASLevels,2,FALSE)))</f>
        <v/>
      </c>
      <c r="BR69" s="6" t="str">
        <f>IF(Grades!BR69="","",(VLOOKUP(Grades!BR69,ASLevels,2,FALSE)))</f>
        <v/>
      </c>
      <c r="BS69" s="6" t="str">
        <f>IF(Grades!BS69="","",(VLOOKUP(Grades!BS69,ASLevels,2,FALSE)))</f>
        <v/>
      </c>
      <c r="BT69" s="6" t="str">
        <f>IF(Grades!BT69="","",(VLOOKUP(Grades!BT69,ASLevels,2,FALSE)))</f>
        <v/>
      </c>
      <c r="BU69" s="6" t="str">
        <f>IF(Grades!BU69="","",(VLOOKUP(Grades!BU69,ASLevels,2,FALSE)))</f>
        <v/>
      </c>
      <c r="BV69" s="6" t="str">
        <f>IF(Grades!BV69="","",(VLOOKUP(Grades!BV69,ASLevels,2,FALSE)))</f>
        <v/>
      </c>
      <c r="BW69" s="6" t="str">
        <f>IF(Grades!BW69="","",(VLOOKUP(Grades!BW69,ASLevels,2,FALSE)))</f>
        <v/>
      </c>
      <c r="BX69" s="6" t="str">
        <f>IF(Grades!BX69="","",(VLOOKUP(Grades!BX69,ASLevels,2,FALSE)))</f>
        <v/>
      </c>
      <c r="BY69" s="6" t="str">
        <f>IF(Grades!BY69="","",(VLOOKUP(Grades!BY69,ASLevels,2,FALSE)))</f>
        <v/>
      </c>
      <c r="BZ69" s="6" t="str">
        <f>IF(Grades!BZ69="","",(VLOOKUP(Grades!BZ69,ASLevels,2,FALSE)))</f>
        <v/>
      </c>
      <c r="CA69" s="6" t="str">
        <f>IF(Grades!CA69="","",(VLOOKUP(Grades!CA69,ASLevels,2,FALSE)))</f>
        <v/>
      </c>
      <c r="CB69" s="6" t="str">
        <f>IF(Grades!CB69="","",(VLOOKUP(Grades!CB69,ASLevels,2,FALSE)))</f>
        <v/>
      </c>
      <c r="CC69" s="6" t="str">
        <f>IF(Grades!CC69="","",(VLOOKUP(Grades!CC69,ASLevels,2,FALSE)))</f>
        <v/>
      </c>
      <c r="CD69" s="6" t="str">
        <f>IF(Grades!CD69="","",(VLOOKUP(Grades!CD69,ASLevels,2,FALSE)))</f>
        <v/>
      </c>
      <c r="CE69" s="6" t="str">
        <f>IF(Grades!CE69="","",(VLOOKUP(Grades!CE69,ASLevels,2,FALSE)))</f>
        <v/>
      </c>
      <c r="CF69" s="6" t="str">
        <f>IF(Grades!CF69="","",(VLOOKUP(Grades!CF69,ASLevels,2,FALSE)))</f>
        <v/>
      </c>
      <c r="CG69" s="6" t="str">
        <f>IF(Grades!CG69="","",(VLOOKUP(Grades!CG69,ASLevels,2,FALSE)))</f>
        <v/>
      </c>
      <c r="CH69" s="6" t="str">
        <f>IF(Grades!CH69="","",(VLOOKUP(Grades!CH69,ASLevels,2,FALSE)))</f>
        <v/>
      </c>
      <c r="CI69" s="6" t="str">
        <f>IF(Grades!CI69="","",(VLOOKUP(Grades!CI69,ASLevels,2,FALSE)))</f>
        <v/>
      </c>
      <c r="CJ69" s="6" t="str">
        <f>IF(Grades!CJ69="","",(VLOOKUP(Grades!CJ69,ASLevels,2,FALSE)))</f>
        <v/>
      </c>
      <c r="CK69" s="6" t="str">
        <f>IF(Grades!CK69="","",(VLOOKUP(Grades!CK69,ASLevels,2,FALSE)))</f>
        <v/>
      </c>
      <c r="CL69" s="6" t="str">
        <f>IF(Grades!CL69="","",(VLOOKUP(Grades!CL69,ASLevels,2,FALSE)))</f>
        <v/>
      </c>
      <c r="CM69" s="6" t="str">
        <f>IF(Grades!CM69="","",(VLOOKUP(Grades!CM69,ASLevels,2,FALSE)))</f>
        <v/>
      </c>
      <c r="CN69" s="6" t="str">
        <f>IF(Grades!CN69="","",(VLOOKUP(Grades!CN69,ASLevels,2,FALSE)))</f>
        <v/>
      </c>
      <c r="CO69" s="39" t="str">
        <f>IF(Grades!CO69="","",(VLOOKUP(Grades!CO69,EP,2,FALSE)))</f>
        <v/>
      </c>
      <c r="CP69" s="9" t="str">
        <f>IF(Grades!CP69="","",(VLOOKUP(Grades!CP69,KeySkills,2,FALSE)))</f>
        <v/>
      </c>
      <c r="CQ69" s="9" t="str">
        <f>IF(Grades!CQ69="","",(VLOOKUP(Grades!CQ69,KeySkills,2,FALSE)))</f>
        <v/>
      </c>
      <c r="CR69" s="9" t="str">
        <f>IF(Grades!CR69="","",(VLOOKUP(Grades!CR69,KeySkills,2,FALSE)))</f>
        <v/>
      </c>
      <c r="CS69" s="13" t="str">
        <f>IF(Grades!CS69="","",(VLOOKUP(Grades!CS69,BTECOCRNatCert,2,FALSE)))</f>
        <v/>
      </c>
      <c r="CT69" s="13" t="str">
        <f>IF(Grades!CT69="","",(VLOOKUP(Grades!CT69,BTECOCRNatCert,2,FALSE)))</f>
        <v/>
      </c>
      <c r="CU69" s="13" t="str">
        <f>IF(Grades!CU69="","",(VLOOKUP(Grades!CU69,BTECOCRNatCert,2,FALSE)))</f>
        <v/>
      </c>
      <c r="CV69" s="13" t="str">
        <f>IF(Grades!CV69="","",(VLOOKUP(Grades!CV69,BTECOCRNatCert,2,FALSE)))</f>
        <v/>
      </c>
      <c r="CW69" s="13" t="str">
        <f>IF(Grades!CW69="","",(VLOOKUP(Grades!CW69,BTECOCRNatCert,2,FALSE)))</f>
        <v/>
      </c>
      <c r="CX69" s="13" t="str">
        <f>IF(Grades!CX69="","",(VLOOKUP(Grades!CX69,BTECOCRNatCert,2,FALSE)))</f>
        <v/>
      </c>
      <c r="CY69" s="13" t="str">
        <f>IF(Grades!CY69="","",(VLOOKUP(Grades!CY69,BTECOCRNatCert,2,FALSE)))</f>
        <v/>
      </c>
      <c r="CZ69" s="15" t="str">
        <f>IF(Grades!CZ69="","",(VLOOKUP(Grades!CZ69,BTECNatDip,2,FALSE)))</f>
        <v/>
      </c>
      <c r="DA69" s="15" t="str">
        <f>IF(Grades!DA69="","",(VLOOKUP(Grades!DA69,BTECNatDip,2,FALSE)))</f>
        <v/>
      </c>
      <c r="DB69" s="15" t="str">
        <f>IF(Grades!DB69="","",(VLOOKUP(Grades!DB69,BTECNatDip,2,FALSE)))</f>
        <v/>
      </c>
      <c r="DC69" s="21" t="str">
        <f>IF(Grades!DC69="","",(VLOOKUP(Grades!DC69,OCRNatDip,2,FALSE)))</f>
        <v/>
      </c>
      <c r="DD69" s="21" t="str">
        <f>IF(Grades!DD69="","",(VLOOKUP(Grades!DD69,OCRNatDip,2,FALSE)))</f>
        <v/>
      </c>
      <c r="DE69" s="21" t="str">
        <f>IF(Grades!DE69="","",(VLOOKUP(Grades!DE69,OCRNatDip,2,FALSE)))</f>
        <v/>
      </c>
      <c r="DF69" s="37" t="str">
        <f>IF(Grades!DF69="","",(VLOOKUP(Grades!DF69,BTECExtDip,2,FALSE)))</f>
        <v/>
      </c>
      <c r="DG69" s="37" t="str">
        <f>IF(Grades!DG69="","",(VLOOKUP(Grades!DG69,BTECExtDip,2,FALSE)))</f>
        <v/>
      </c>
      <c r="DH69" s="37" t="str">
        <f>IF(Grades!DH69="","",(VLOOKUP(Grades!DH69,BTECExtDip,2,FALSE)))</f>
        <v/>
      </c>
      <c r="DI69" s="21" t="str">
        <f>IF(Grades!DI69="","",(VLOOKUP(Grades!DI69,OCRExtDip,2,FALSE)))</f>
        <v/>
      </c>
      <c r="DJ69" s="21" t="str">
        <f>IF(Grades!DJ69="","",(VLOOKUP(Grades!DJ69,OCRExtDip,2,FALSE)))</f>
        <v/>
      </c>
      <c r="DK69" s="21" t="str">
        <f>IF(Grades!DK69="","",(VLOOKUP(Grades!DK69,OCRExtDip,2,FALSE)))</f>
        <v/>
      </c>
      <c r="DL69" s="17" t="str">
        <f>IF(Grades!DL69="","",(VLOOKUP(Grades!DL69,PL,2,FALSE)))</f>
        <v/>
      </c>
      <c r="DM69" s="38" t="str">
        <f>IF(Grades!DM69="","",(VLOOKUP(Grades!DM69,FSM,2,FALSE)))</f>
        <v/>
      </c>
      <c r="DN69" s="38" t="str">
        <f>IF(Grades!DN69="","",(VLOOKUP(Grades!DN69,FSM,2,FALSE)))</f>
        <v/>
      </c>
      <c r="DO69" s="9" t="str">
        <f>IF(Grades!DO69="","",(VLOOKUP(Grades!DO69,AEA,2,FALSE)))</f>
        <v/>
      </c>
      <c r="DP69" s="9" t="str">
        <f>IF(Grades!DP69="","",(VLOOKUP(Grades!DP69,AEA,2,FALSE)))</f>
        <v/>
      </c>
      <c r="DQ69" s="9" t="str">
        <f>IF(Grades!DQ69="","",(VLOOKUP(Grades!DQ69,AEA,2,FALSE)))</f>
        <v/>
      </c>
      <c r="DR69" s="62" t="str">
        <f>IF(Grades!DR69="","",(VLOOKUP(Grades!DR69,AllDip?,2,FALSE)))</f>
        <v/>
      </c>
      <c r="DT69" s="1">
        <f t="shared" si="55"/>
        <v>0</v>
      </c>
      <c r="DU69" s="1">
        <f t="shared" si="35"/>
        <v>0</v>
      </c>
      <c r="DV69" s="1">
        <f t="shared" si="36"/>
        <v>0</v>
      </c>
      <c r="DW69" s="1">
        <f t="shared" si="37"/>
        <v>0</v>
      </c>
      <c r="DX69" s="1">
        <f t="shared" si="38"/>
        <v>0</v>
      </c>
      <c r="DY69" s="172">
        <f t="shared" si="39"/>
        <v>0</v>
      </c>
      <c r="DZ69" s="1">
        <f t="shared" si="40"/>
        <v>0</v>
      </c>
      <c r="EA69" s="1">
        <f t="shared" si="41"/>
        <v>0</v>
      </c>
      <c r="EB69" s="1">
        <f t="shared" si="42"/>
        <v>0</v>
      </c>
      <c r="EC69" s="1">
        <f t="shared" si="43"/>
        <v>0</v>
      </c>
      <c r="ED69" s="1">
        <f t="shared" si="44"/>
        <v>0</v>
      </c>
      <c r="EE69" s="1">
        <f t="shared" si="45"/>
        <v>0</v>
      </c>
      <c r="EF69" s="1">
        <f t="shared" si="46"/>
        <v>0</v>
      </c>
      <c r="EG69" s="1">
        <f t="shared" si="47"/>
        <v>0</v>
      </c>
      <c r="EH69" s="1">
        <f t="shared" si="48"/>
        <v>0</v>
      </c>
      <c r="EI69" s="1">
        <f t="shared" si="49"/>
        <v>0</v>
      </c>
      <c r="EJ69" s="1">
        <f t="shared" si="50"/>
        <v>0</v>
      </c>
      <c r="EK69" s="1">
        <f t="shared" si="22"/>
        <v>0</v>
      </c>
      <c r="EL69" s="1">
        <f t="shared" si="51"/>
        <v>0</v>
      </c>
      <c r="EM69" s="1" t="e">
        <f t="shared" si="52"/>
        <v>#DIV/0!</v>
      </c>
      <c r="EN69" s="1" t="e">
        <f t="shared" si="53"/>
        <v>#DIV/0!</v>
      </c>
      <c r="EO69" s="1" t="e">
        <f t="shared" si="54"/>
        <v>#DIV/0!</v>
      </c>
    </row>
    <row r="70" spans="1:145" ht="11.25" x14ac:dyDescent="0.2">
      <c r="A70" s="92"/>
      <c r="B70" s="92"/>
      <c r="C70" s="92"/>
      <c r="D70" s="92"/>
      <c r="E70" s="3" t="str">
        <f>IF(Grades!E70="","",(VLOOKUP(Grades!E70,ALevels,2,FALSE)))</f>
        <v/>
      </c>
      <c r="F70" s="3" t="str">
        <f>IF(Grades!F70="","",(VLOOKUP(Grades!F70,ALevels,2,FALSE)))</f>
        <v/>
      </c>
      <c r="G70" s="3" t="str">
        <f>IF(Grades!G70="","",(VLOOKUP(Grades!G70,ALevels,2,FALSE)))</f>
        <v/>
      </c>
      <c r="H70" s="3" t="str">
        <f>IF(Grades!H70="","",(VLOOKUP(Grades!H70,ALevels,2,FALSE)))</f>
        <v/>
      </c>
      <c r="I70" s="3" t="str">
        <f>IF(Grades!I70="","",(VLOOKUP(Grades!I70,ALevels,2,FALSE)))</f>
        <v/>
      </c>
      <c r="J70" s="3" t="str">
        <f>IF(Grades!J70="","",(VLOOKUP(Grades!J70,ALevels,2,FALSE)))</f>
        <v/>
      </c>
      <c r="K70" s="3" t="str">
        <f>IF(Grades!K70="","",(VLOOKUP(Grades!K70,ALevels,2,FALSE)))</f>
        <v/>
      </c>
      <c r="L70" s="3" t="str">
        <f>IF(Grades!L70="","",(VLOOKUP(Grades!L70,ALevels,2,FALSE)))</f>
        <v/>
      </c>
      <c r="M70" s="3" t="str">
        <f>IF(Grades!M70="","",(VLOOKUP(Grades!M70,ALevels,2,FALSE)))</f>
        <v/>
      </c>
      <c r="N70" s="3" t="str">
        <f>IF(Grades!N70="","",(VLOOKUP(Grades!N70,ALevels,2,FALSE)))</f>
        <v/>
      </c>
      <c r="O70" s="3" t="str">
        <f>IF(Grades!O70="","",(VLOOKUP(Grades!O70,ALevels,2,FALSE)))</f>
        <v/>
      </c>
      <c r="P70" s="3" t="str">
        <f>IF(Grades!P70="","",(VLOOKUP(Grades!P70,ALevels,2,FALSE)))</f>
        <v/>
      </c>
      <c r="Q70" s="3" t="str">
        <f>IF(Grades!Q70="","",(VLOOKUP(Grades!Q70,ALevels,2,FALSE)))</f>
        <v/>
      </c>
      <c r="R70" s="3" t="str">
        <f>IF(Grades!R70="","",(VLOOKUP(Grades!R70,ALevels,2,FALSE)))</f>
        <v/>
      </c>
      <c r="S70" s="3" t="str">
        <f>IF(Grades!S70="","",(VLOOKUP(Grades!S70,ALevels,2,FALSE)))</f>
        <v/>
      </c>
      <c r="T70" s="3" t="str">
        <f>IF(Grades!T70="","",(VLOOKUP(Grades!T70,ALevels,2,FALSE)))</f>
        <v/>
      </c>
      <c r="U70" s="3" t="str">
        <f>IF(Grades!U70="","",(VLOOKUP(Grades!U70,ALevels,2,FALSE)))</f>
        <v/>
      </c>
      <c r="V70" s="3" t="str">
        <f>IF(Grades!V70="","",(VLOOKUP(Grades!V70,ALevels,2,FALSE)))</f>
        <v/>
      </c>
      <c r="W70" s="3" t="str">
        <f>IF(Grades!W70="","",(VLOOKUP(Grades!W70,ALevels,2,FALSE)))</f>
        <v/>
      </c>
      <c r="X70" s="3" t="str">
        <f>IF(Grades!X70="","",(VLOOKUP(Grades!X70,ALevels,2,FALSE)))</f>
        <v/>
      </c>
      <c r="Y70" s="3" t="str">
        <f>IF(Grades!Y70="","",(VLOOKUP(Grades!Y70,ALevels,2,FALSE)))</f>
        <v/>
      </c>
      <c r="Z70" s="3" t="str">
        <f>IF(Grades!Z70="","",(VLOOKUP(Grades!Z70,ALevels,2,FALSE)))</f>
        <v/>
      </c>
      <c r="AA70" s="3" t="str">
        <f>IF(Grades!AA70="","",(VLOOKUP(Grades!AA70,ALevels,2,FALSE)))</f>
        <v/>
      </c>
      <c r="AB70" s="3" t="str">
        <f>IF(Grades!AB70="","",(VLOOKUP(Grades!AB70,ALevels,2,FALSE)))</f>
        <v/>
      </c>
      <c r="AC70" s="3" t="str">
        <f>IF(Grades!AC70="","",(VLOOKUP(Grades!AC70,ALevels,2,FALSE)))</f>
        <v/>
      </c>
      <c r="AD70" s="3" t="str">
        <f>IF(Grades!AD70="","",(VLOOKUP(Grades!AD70,ALevels,2,FALSE)))</f>
        <v/>
      </c>
      <c r="AE70" s="3" t="str">
        <f>IF(Grades!AE70="","",(VLOOKUP(Grades!AE70,ALevels,2,FALSE)))</f>
        <v/>
      </c>
      <c r="AF70" s="3" t="str">
        <f>IF(Grades!AF70="","",(VLOOKUP(Grades!AF70,ALevels,2,FALSE)))</f>
        <v/>
      </c>
      <c r="AG70" s="3" t="str">
        <f>IF(Grades!AG70="","",(VLOOKUP(Grades!AG70,ALevels,2,FALSE)))</f>
        <v/>
      </c>
      <c r="AH70" s="3" t="str">
        <f>IF(Grades!AH70="","",(VLOOKUP(Grades!AH70,ALevels,2,FALSE)))</f>
        <v/>
      </c>
      <c r="AI70" s="3" t="str">
        <f>IF(Grades!AI70="","",(VLOOKUP(Grades!AI70,ALevels,2,FALSE)))</f>
        <v/>
      </c>
      <c r="AJ70" s="3" t="str">
        <f>IF(Grades!AJ70="","",(VLOOKUP(Grades!AJ70,ALevels,2,FALSE)))</f>
        <v/>
      </c>
      <c r="AK70" s="3" t="str">
        <f>IF(Grades!AK70="","",(VLOOKUP(Grades!AK70,ALevels,2,FALSE)))</f>
        <v/>
      </c>
      <c r="AL70" s="3" t="str">
        <f>IF(Grades!AL70="","",(VLOOKUP(Grades!AL70,ALevels,2,FALSE)))</f>
        <v/>
      </c>
      <c r="AM70" s="3" t="str">
        <f>IF(Grades!AM70="","",(VLOOKUP(Grades!AM70,ALevels,2,FALSE)))</f>
        <v/>
      </c>
      <c r="AN70" s="3" t="str">
        <f>IF(Grades!AN70="","",(VLOOKUP(Grades!AN70,ALevels,2,FALSE)))</f>
        <v/>
      </c>
      <c r="AO70" s="3" t="str">
        <f>IF(Grades!AO70="","",(VLOOKUP(Grades!AO70,ALevels,2,FALSE)))</f>
        <v/>
      </c>
      <c r="AP70" s="3" t="str">
        <f>IF(Grades!AP70="","",(VLOOKUP(Grades!AP70,ALevels,2,FALSE)))</f>
        <v/>
      </c>
      <c r="AQ70" s="3" t="str">
        <f>IF(Grades!AQ70="","",(VLOOKUP(Grades!AQ70,ALevels,2,FALSE)))</f>
        <v/>
      </c>
      <c r="AR70" s="3" t="str">
        <f>IF(Grades!AR70="","",(VLOOKUP(Grades!AR70,ALevels,2,FALSE)))</f>
        <v/>
      </c>
      <c r="AS70" s="3" t="str">
        <f>IF(Grades!AS70="","",(VLOOKUP(Grades!AS70,ALevels,2,FALSE)))</f>
        <v/>
      </c>
      <c r="AT70" s="3" t="str">
        <f>IF(Grades!AT70="","",(VLOOKUP(Grades!AT70,ALevels,2,FALSE)))</f>
        <v/>
      </c>
      <c r="AU70" s="3" t="str">
        <f>IF(Grades!AU70="","",(VLOOKUP(Grades!AU70,ALevels,2,FALSE)))</f>
        <v/>
      </c>
      <c r="AV70" s="3" t="str">
        <f>IF(Grades!AV70="","",(VLOOKUP(Grades!AV70,ALevels,2,FALSE)))</f>
        <v/>
      </c>
      <c r="AW70" s="6" t="str">
        <f>IF(Grades!AW70="","",(VLOOKUP(Grades!AW70,ASLevels,2,FALSE)))</f>
        <v/>
      </c>
      <c r="AX70" s="6" t="str">
        <f>IF(Grades!AX70="","",(VLOOKUP(Grades!AX70,ASLevels,2,FALSE)))</f>
        <v/>
      </c>
      <c r="AY70" s="6" t="str">
        <f>IF(Grades!AY70="","",(VLOOKUP(Grades!AY70,ASLevels,2,FALSE)))</f>
        <v/>
      </c>
      <c r="AZ70" s="6" t="str">
        <f>IF(Grades!AZ70="","",(VLOOKUP(Grades!AZ70,ASLevels,2,FALSE)))</f>
        <v/>
      </c>
      <c r="BA70" s="6" t="str">
        <f>IF(Grades!BA70="","",(VLOOKUP(Grades!BA70,ASLevels,2,FALSE)))</f>
        <v/>
      </c>
      <c r="BB70" s="6" t="str">
        <f>IF(Grades!BB70="","",(VLOOKUP(Grades!BB70,ASLevels,2,FALSE)))</f>
        <v/>
      </c>
      <c r="BC70" s="6" t="str">
        <f>IF(Grades!BC70="","",(VLOOKUP(Grades!BC70,ASLevels,2,FALSE)))</f>
        <v/>
      </c>
      <c r="BD70" s="6" t="str">
        <f>IF(Grades!BD70="","",(VLOOKUP(Grades!BD70,ASLevels,2,FALSE)))</f>
        <v/>
      </c>
      <c r="BE70" s="6" t="str">
        <f>IF(Grades!BE70="","",(VLOOKUP(Grades!BE70,ASLevels,2,FALSE)))</f>
        <v/>
      </c>
      <c r="BF70" s="6" t="str">
        <f>IF(Grades!BF70="","",(VLOOKUP(Grades!BF70,ASLevels,2,FALSE)))</f>
        <v/>
      </c>
      <c r="BG70" s="6" t="str">
        <f>IF(Grades!BG70="","",(VLOOKUP(Grades!BG70,ASLevels,2,FALSE)))</f>
        <v/>
      </c>
      <c r="BH70" s="6" t="str">
        <f>IF(Grades!BH70="","",(VLOOKUP(Grades!BH70,ASLevels,2,FALSE)))</f>
        <v/>
      </c>
      <c r="BI70" s="6" t="str">
        <f>IF(Grades!BI70="","",(VLOOKUP(Grades!BI70,ASLevels,2,FALSE)))</f>
        <v/>
      </c>
      <c r="BJ70" s="6" t="str">
        <f>IF(Grades!BJ70="","",(VLOOKUP(Grades!BJ70,ASLevels,2,FALSE)))</f>
        <v/>
      </c>
      <c r="BK70" s="6" t="str">
        <f>IF(Grades!BK70="","",(VLOOKUP(Grades!BK70,ASLevels,2,FALSE)))</f>
        <v/>
      </c>
      <c r="BL70" s="6" t="str">
        <f>IF(Grades!BL70="","",(VLOOKUP(Grades!BL70,ASLevels,2,FALSE)))</f>
        <v/>
      </c>
      <c r="BM70" s="6" t="str">
        <f>IF(Grades!BM70="","",(VLOOKUP(Grades!BM70,ASLevels,2,FALSE)))</f>
        <v/>
      </c>
      <c r="BN70" s="6" t="str">
        <f>IF(Grades!BN70="","",(VLOOKUP(Grades!BN70,ASLevels,2,FALSE)))</f>
        <v/>
      </c>
      <c r="BO70" s="6" t="str">
        <f>IF(Grades!BO70="","",(VLOOKUP(Grades!BO70,ASLevels,2,FALSE)))</f>
        <v/>
      </c>
      <c r="BP70" s="6" t="str">
        <f>IF(Grades!BP70="","",(VLOOKUP(Grades!BP70,ASLevels,2,FALSE)))</f>
        <v/>
      </c>
      <c r="BQ70" s="6" t="str">
        <f>IF(Grades!BQ70="","",(VLOOKUP(Grades!BQ70,ASLevels,2,FALSE)))</f>
        <v/>
      </c>
      <c r="BR70" s="6" t="str">
        <f>IF(Grades!BR70="","",(VLOOKUP(Grades!BR70,ASLevels,2,FALSE)))</f>
        <v/>
      </c>
      <c r="BS70" s="6" t="str">
        <f>IF(Grades!BS70="","",(VLOOKUP(Grades!BS70,ASLevels,2,FALSE)))</f>
        <v/>
      </c>
      <c r="BT70" s="6" t="str">
        <f>IF(Grades!BT70="","",(VLOOKUP(Grades!BT70,ASLevels,2,FALSE)))</f>
        <v/>
      </c>
      <c r="BU70" s="6" t="str">
        <f>IF(Grades!BU70="","",(VLOOKUP(Grades!BU70,ASLevels,2,FALSE)))</f>
        <v/>
      </c>
      <c r="BV70" s="6" t="str">
        <f>IF(Grades!BV70="","",(VLOOKUP(Grades!BV70,ASLevels,2,FALSE)))</f>
        <v/>
      </c>
      <c r="BW70" s="6" t="str">
        <f>IF(Grades!BW70="","",(VLOOKUP(Grades!BW70,ASLevels,2,FALSE)))</f>
        <v/>
      </c>
      <c r="BX70" s="6" t="str">
        <f>IF(Grades!BX70="","",(VLOOKUP(Grades!BX70,ASLevels,2,FALSE)))</f>
        <v/>
      </c>
      <c r="BY70" s="6" t="str">
        <f>IF(Grades!BY70="","",(VLOOKUP(Grades!BY70,ASLevels,2,FALSE)))</f>
        <v/>
      </c>
      <c r="BZ70" s="6" t="str">
        <f>IF(Grades!BZ70="","",(VLOOKUP(Grades!BZ70,ASLevels,2,FALSE)))</f>
        <v/>
      </c>
      <c r="CA70" s="6" t="str">
        <f>IF(Grades!CA70="","",(VLOOKUP(Grades!CA70,ASLevels,2,FALSE)))</f>
        <v/>
      </c>
      <c r="CB70" s="6" t="str">
        <f>IF(Grades!CB70="","",(VLOOKUP(Grades!CB70,ASLevels,2,FALSE)))</f>
        <v/>
      </c>
      <c r="CC70" s="6" t="str">
        <f>IF(Grades!CC70="","",(VLOOKUP(Grades!CC70,ASLevels,2,FALSE)))</f>
        <v/>
      </c>
      <c r="CD70" s="6" t="str">
        <f>IF(Grades!CD70="","",(VLOOKUP(Grades!CD70,ASLevels,2,FALSE)))</f>
        <v/>
      </c>
      <c r="CE70" s="6" t="str">
        <f>IF(Grades!CE70="","",(VLOOKUP(Grades!CE70,ASLevels,2,FALSE)))</f>
        <v/>
      </c>
      <c r="CF70" s="6" t="str">
        <f>IF(Grades!CF70="","",(VLOOKUP(Grades!CF70,ASLevels,2,FALSE)))</f>
        <v/>
      </c>
      <c r="CG70" s="6" t="str">
        <f>IF(Grades!CG70="","",(VLOOKUP(Grades!CG70,ASLevels,2,FALSE)))</f>
        <v/>
      </c>
      <c r="CH70" s="6" t="str">
        <f>IF(Grades!CH70="","",(VLOOKUP(Grades!CH70,ASLevels,2,FALSE)))</f>
        <v/>
      </c>
      <c r="CI70" s="6" t="str">
        <f>IF(Grades!CI70="","",(VLOOKUP(Grades!CI70,ASLevels,2,FALSE)))</f>
        <v/>
      </c>
      <c r="CJ70" s="6" t="str">
        <f>IF(Grades!CJ70="","",(VLOOKUP(Grades!CJ70,ASLevels,2,FALSE)))</f>
        <v/>
      </c>
      <c r="CK70" s="6" t="str">
        <f>IF(Grades!CK70="","",(VLOOKUP(Grades!CK70,ASLevels,2,FALSE)))</f>
        <v/>
      </c>
      <c r="CL70" s="6" t="str">
        <f>IF(Grades!CL70="","",(VLOOKUP(Grades!CL70,ASLevels,2,FALSE)))</f>
        <v/>
      </c>
      <c r="CM70" s="6" t="str">
        <f>IF(Grades!CM70="","",(VLOOKUP(Grades!CM70,ASLevels,2,FALSE)))</f>
        <v/>
      </c>
      <c r="CN70" s="6" t="str">
        <f>IF(Grades!CN70="","",(VLOOKUP(Grades!CN70,ASLevels,2,FALSE)))</f>
        <v/>
      </c>
      <c r="CO70" s="39" t="str">
        <f>IF(Grades!CO70="","",(VLOOKUP(Grades!CO70,EP,2,FALSE)))</f>
        <v/>
      </c>
      <c r="CP70" s="9" t="str">
        <f>IF(Grades!CP70="","",(VLOOKUP(Grades!CP70,KeySkills,2,FALSE)))</f>
        <v/>
      </c>
      <c r="CQ70" s="9" t="str">
        <f>IF(Grades!CQ70="","",(VLOOKUP(Grades!CQ70,KeySkills,2,FALSE)))</f>
        <v/>
      </c>
      <c r="CR70" s="9" t="str">
        <f>IF(Grades!CR70="","",(VLOOKUP(Grades!CR70,KeySkills,2,FALSE)))</f>
        <v/>
      </c>
      <c r="CS70" s="13" t="str">
        <f>IF(Grades!CS70="","",(VLOOKUP(Grades!CS70,BTECOCRNatCert,2,FALSE)))</f>
        <v/>
      </c>
      <c r="CT70" s="13" t="str">
        <f>IF(Grades!CT70="","",(VLOOKUP(Grades!CT70,BTECOCRNatCert,2,FALSE)))</f>
        <v/>
      </c>
      <c r="CU70" s="13" t="str">
        <f>IF(Grades!CU70="","",(VLOOKUP(Grades!CU70,BTECOCRNatCert,2,FALSE)))</f>
        <v/>
      </c>
      <c r="CV70" s="13" t="str">
        <f>IF(Grades!CV70="","",(VLOOKUP(Grades!CV70,BTECOCRNatCert,2,FALSE)))</f>
        <v/>
      </c>
      <c r="CW70" s="13" t="str">
        <f>IF(Grades!CW70="","",(VLOOKUP(Grades!CW70,BTECOCRNatCert,2,FALSE)))</f>
        <v/>
      </c>
      <c r="CX70" s="13" t="str">
        <f>IF(Grades!CX70="","",(VLOOKUP(Grades!CX70,BTECOCRNatCert,2,FALSE)))</f>
        <v/>
      </c>
      <c r="CY70" s="13" t="str">
        <f>IF(Grades!CY70="","",(VLOOKUP(Grades!CY70,BTECOCRNatCert,2,FALSE)))</f>
        <v/>
      </c>
      <c r="CZ70" s="15" t="str">
        <f>IF(Grades!CZ70="","",(VLOOKUP(Grades!CZ70,BTECNatDip,2,FALSE)))</f>
        <v/>
      </c>
      <c r="DA70" s="15" t="str">
        <f>IF(Grades!DA70="","",(VLOOKUP(Grades!DA70,BTECNatDip,2,FALSE)))</f>
        <v/>
      </c>
      <c r="DB70" s="15" t="str">
        <f>IF(Grades!DB70="","",(VLOOKUP(Grades!DB70,BTECNatDip,2,FALSE)))</f>
        <v/>
      </c>
      <c r="DC70" s="21" t="str">
        <f>IF(Grades!DC70="","",(VLOOKUP(Grades!DC70,OCRNatDip,2,FALSE)))</f>
        <v/>
      </c>
      <c r="DD70" s="21" t="str">
        <f>IF(Grades!DD70="","",(VLOOKUP(Grades!DD70,OCRNatDip,2,FALSE)))</f>
        <v/>
      </c>
      <c r="DE70" s="21" t="str">
        <f>IF(Grades!DE70="","",(VLOOKUP(Grades!DE70,OCRNatDip,2,FALSE)))</f>
        <v/>
      </c>
      <c r="DF70" s="37" t="str">
        <f>IF(Grades!DF70="","",(VLOOKUP(Grades!DF70,BTECExtDip,2,FALSE)))</f>
        <v/>
      </c>
      <c r="DG70" s="37" t="str">
        <f>IF(Grades!DG70="","",(VLOOKUP(Grades!DG70,BTECExtDip,2,FALSE)))</f>
        <v/>
      </c>
      <c r="DH70" s="37" t="str">
        <f>IF(Grades!DH70="","",(VLOOKUP(Grades!DH70,BTECExtDip,2,FALSE)))</f>
        <v/>
      </c>
      <c r="DI70" s="21" t="str">
        <f>IF(Grades!DI70="","",(VLOOKUP(Grades!DI70,OCRExtDip,2,FALSE)))</f>
        <v/>
      </c>
      <c r="DJ70" s="21" t="str">
        <f>IF(Grades!DJ70="","",(VLOOKUP(Grades!DJ70,OCRExtDip,2,FALSE)))</f>
        <v/>
      </c>
      <c r="DK70" s="21" t="str">
        <f>IF(Grades!DK70="","",(VLOOKUP(Grades!DK70,OCRExtDip,2,FALSE)))</f>
        <v/>
      </c>
      <c r="DL70" s="17" t="str">
        <f>IF(Grades!DL70="","",(VLOOKUP(Grades!DL70,PL,2,FALSE)))</f>
        <v/>
      </c>
      <c r="DM70" s="38" t="str">
        <f>IF(Grades!DM70="","",(VLOOKUP(Grades!DM70,FSM,2,FALSE)))</f>
        <v/>
      </c>
      <c r="DN70" s="38" t="str">
        <f>IF(Grades!DN70="","",(VLOOKUP(Grades!DN70,FSM,2,FALSE)))</f>
        <v/>
      </c>
      <c r="DO70" s="9" t="str">
        <f>IF(Grades!DO70="","",(VLOOKUP(Grades!DO70,AEA,2,FALSE)))</f>
        <v/>
      </c>
      <c r="DP70" s="9" t="str">
        <f>IF(Grades!DP70="","",(VLOOKUP(Grades!DP70,AEA,2,FALSE)))</f>
        <v/>
      </c>
      <c r="DQ70" s="9" t="str">
        <f>IF(Grades!DQ70="","",(VLOOKUP(Grades!DQ70,AEA,2,FALSE)))</f>
        <v/>
      </c>
      <c r="DR70" s="62" t="str">
        <f>IF(Grades!DR70="","",(VLOOKUP(Grades!DR70,AllDip?,2,FALSE)))</f>
        <v/>
      </c>
      <c r="DT70" s="1">
        <f t="shared" si="55"/>
        <v>0</v>
      </c>
      <c r="DU70" s="1">
        <f t="shared" si="35"/>
        <v>0</v>
      </c>
      <c r="DV70" s="1">
        <f t="shared" si="36"/>
        <v>0</v>
      </c>
      <c r="DW70" s="1">
        <f t="shared" si="37"/>
        <v>0</v>
      </c>
      <c r="DX70" s="1">
        <f t="shared" si="38"/>
        <v>0</v>
      </c>
      <c r="DY70" s="172">
        <f t="shared" si="39"/>
        <v>0</v>
      </c>
      <c r="DZ70" s="1">
        <f t="shared" si="40"/>
        <v>0</v>
      </c>
      <c r="EA70" s="1">
        <f t="shared" si="41"/>
        <v>0</v>
      </c>
      <c r="EB70" s="1">
        <f t="shared" si="42"/>
        <v>0</v>
      </c>
      <c r="EC70" s="1">
        <f t="shared" si="43"/>
        <v>0</v>
      </c>
      <c r="ED70" s="1">
        <f t="shared" si="44"/>
        <v>0</v>
      </c>
      <c r="EE70" s="1">
        <f t="shared" si="45"/>
        <v>0</v>
      </c>
      <c r="EF70" s="1">
        <f t="shared" si="46"/>
        <v>0</v>
      </c>
      <c r="EG70" s="1">
        <f t="shared" si="47"/>
        <v>0</v>
      </c>
      <c r="EH70" s="1">
        <f t="shared" si="48"/>
        <v>0</v>
      </c>
      <c r="EI70" s="1">
        <f t="shared" si="49"/>
        <v>0</v>
      </c>
      <c r="EJ70" s="1">
        <f t="shared" si="50"/>
        <v>0</v>
      </c>
      <c r="EK70" s="1">
        <f t="shared" si="22"/>
        <v>0</v>
      </c>
      <c r="EL70" s="1">
        <f t="shared" si="51"/>
        <v>0</v>
      </c>
      <c r="EM70" s="1" t="e">
        <f t="shared" si="52"/>
        <v>#DIV/0!</v>
      </c>
      <c r="EN70" s="1" t="e">
        <f t="shared" si="53"/>
        <v>#DIV/0!</v>
      </c>
      <c r="EO70" s="1" t="e">
        <f t="shared" si="54"/>
        <v>#DIV/0!</v>
      </c>
    </row>
    <row r="71" spans="1:145" ht="11.25" x14ac:dyDescent="0.2">
      <c r="A71" s="92"/>
      <c r="B71" s="92"/>
      <c r="C71" s="92"/>
      <c r="D71" s="92"/>
      <c r="E71" s="3" t="str">
        <f>IF(Grades!E71="","",(VLOOKUP(Grades!E71,ALevels,2,FALSE)))</f>
        <v/>
      </c>
      <c r="F71" s="3" t="str">
        <f>IF(Grades!F71="","",(VLOOKUP(Grades!F71,ALevels,2,FALSE)))</f>
        <v/>
      </c>
      <c r="G71" s="3" t="str">
        <f>IF(Grades!G71="","",(VLOOKUP(Grades!G71,ALevels,2,FALSE)))</f>
        <v/>
      </c>
      <c r="H71" s="3" t="str">
        <f>IF(Grades!H71="","",(VLOOKUP(Grades!H71,ALevels,2,FALSE)))</f>
        <v/>
      </c>
      <c r="I71" s="3" t="str">
        <f>IF(Grades!I71="","",(VLOOKUP(Grades!I71,ALevels,2,FALSE)))</f>
        <v/>
      </c>
      <c r="J71" s="3" t="str">
        <f>IF(Grades!J71="","",(VLOOKUP(Grades!J71,ALevels,2,FALSE)))</f>
        <v/>
      </c>
      <c r="K71" s="3" t="str">
        <f>IF(Grades!K71="","",(VLOOKUP(Grades!K71,ALevels,2,FALSE)))</f>
        <v/>
      </c>
      <c r="L71" s="3" t="str">
        <f>IF(Grades!L71="","",(VLOOKUP(Grades!L71,ALevels,2,FALSE)))</f>
        <v/>
      </c>
      <c r="M71" s="3" t="str">
        <f>IF(Grades!M71="","",(VLOOKUP(Grades!M71,ALevels,2,FALSE)))</f>
        <v/>
      </c>
      <c r="N71" s="3" t="str">
        <f>IF(Grades!N71="","",(VLOOKUP(Grades!N71,ALevels,2,FALSE)))</f>
        <v/>
      </c>
      <c r="O71" s="3" t="str">
        <f>IF(Grades!O71="","",(VLOOKUP(Grades!O71,ALevels,2,FALSE)))</f>
        <v/>
      </c>
      <c r="P71" s="3" t="str">
        <f>IF(Grades!P71="","",(VLOOKUP(Grades!P71,ALevels,2,FALSE)))</f>
        <v/>
      </c>
      <c r="Q71" s="3" t="str">
        <f>IF(Grades!Q71="","",(VLOOKUP(Grades!Q71,ALevels,2,FALSE)))</f>
        <v/>
      </c>
      <c r="R71" s="3" t="str">
        <f>IF(Grades!R71="","",(VLOOKUP(Grades!R71,ALevels,2,FALSE)))</f>
        <v/>
      </c>
      <c r="S71" s="3" t="str">
        <f>IF(Grades!S71="","",(VLOOKUP(Grades!S71,ALevels,2,FALSE)))</f>
        <v/>
      </c>
      <c r="T71" s="3" t="str">
        <f>IF(Grades!T71="","",(VLOOKUP(Grades!T71,ALevels,2,FALSE)))</f>
        <v/>
      </c>
      <c r="U71" s="3" t="str">
        <f>IF(Grades!U71="","",(VLOOKUP(Grades!U71,ALevels,2,FALSE)))</f>
        <v/>
      </c>
      <c r="V71" s="3" t="str">
        <f>IF(Grades!V71="","",(VLOOKUP(Grades!V71,ALevels,2,FALSE)))</f>
        <v/>
      </c>
      <c r="W71" s="3" t="str">
        <f>IF(Grades!W71="","",(VLOOKUP(Grades!W71,ALevels,2,FALSE)))</f>
        <v/>
      </c>
      <c r="X71" s="3" t="str">
        <f>IF(Grades!X71="","",(VLOOKUP(Grades!X71,ALevels,2,FALSE)))</f>
        <v/>
      </c>
      <c r="Y71" s="3" t="str">
        <f>IF(Grades!Y71="","",(VLOOKUP(Grades!Y71,ALevels,2,FALSE)))</f>
        <v/>
      </c>
      <c r="Z71" s="3" t="str">
        <f>IF(Grades!Z71="","",(VLOOKUP(Grades!Z71,ALevels,2,FALSE)))</f>
        <v/>
      </c>
      <c r="AA71" s="3" t="str">
        <f>IF(Grades!AA71="","",(VLOOKUP(Grades!AA71,ALevels,2,FALSE)))</f>
        <v/>
      </c>
      <c r="AB71" s="3" t="str">
        <f>IF(Grades!AB71="","",(VLOOKUP(Grades!AB71,ALevels,2,FALSE)))</f>
        <v/>
      </c>
      <c r="AC71" s="3" t="str">
        <f>IF(Grades!AC71="","",(VLOOKUP(Grades!AC71,ALevels,2,FALSE)))</f>
        <v/>
      </c>
      <c r="AD71" s="3" t="str">
        <f>IF(Grades!AD71="","",(VLOOKUP(Grades!AD71,ALevels,2,FALSE)))</f>
        <v/>
      </c>
      <c r="AE71" s="3" t="str">
        <f>IF(Grades!AE71="","",(VLOOKUP(Grades!AE71,ALevels,2,FALSE)))</f>
        <v/>
      </c>
      <c r="AF71" s="3" t="str">
        <f>IF(Grades!AF71="","",(VLOOKUP(Grades!AF71,ALevels,2,FALSE)))</f>
        <v/>
      </c>
      <c r="AG71" s="3" t="str">
        <f>IF(Grades!AG71="","",(VLOOKUP(Grades!AG71,ALevels,2,FALSE)))</f>
        <v/>
      </c>
      <c r="AH71" s="3" t="str">
        <f>IF(Grades!AH71="","",(VLOOKUP(Grades!AH71,ALevels,2,FALSE)))</f>
        <v/>
      </c>
      <c r="AI71" s="3" t="str">
        <f>IF(Grades!AI71="","",(VLOOKUP(Grades!AI71,ALevels,2,FALSE)))</f>
        <v/>
      </c>
      <c r="AJ71" s="3" t="str">
        <f>IF(Grades!AJ71="","",(VLOOKUP(Grades!AJ71,ALevels,2,FALSE)))</f>
        <v/>
      </c>
      <c r="AK71" s="3" t="str">
        <f>IF(Grades!AK71="","",(VLOOKUP(Grades!AK71,ALevels,2,FALSE)))</f>
        <v/>
      </c>
      <c r="AL71" s="3" t="str">
        <f>IF(Grades!AL71="","",(VLOOKUP(Grades!AL71,ALevels,2,FALSE)))</f>
        <v/>
      </c>
      <c r="AM71" s="3" t="str">
        <f>IF(Grades!AM71="","",(VLOOKUP(Grades!AM71,ALevels,2,FALSE)))</f>
        <v/>
      </c>
      <c r="AN71" s="3" t="str">
        <f>IF(Grades!AN71="","",(VLOOKUP(Grades!AN71,ALevels,2,FALSE)))</f>
        <v/>
      </c>
      <c r="AO71" s="3" t="str">
        <f>IF(Grades!AO71="","",(VLOOKUP(Grades!AO71,ALevels,2,FALSE)))</f>
        <v/>
      </c>
      <c r="AP71" s="3" t="str">
        <f>IF(Grades!AP71="","",(VLOOKUP(Grades!AP71,ALevels,2,FALSE)))</f>
        <v/>
      </c>
      <c r="AQ71" s="3" t="str">
        <f>IF(Grades!AQ71="","",(VLOOKUP(Grades!AQ71,ALevels,2,FALSE)))</f>
        <v/>
      </c>
      <c r="AR71" s="3" t="str">
        <f>IF(Grades!AR71="","",(VLOOKUP(Grades!AR71,ALevels,2,FALSE)))</f>
        <v/>
      </c>
      <c r="AS71" s="3" t="str">
        <f>IF(Grades!AS71="","",(VLOOKUP(Grades!AS71,ALevels,2,FALSE)))</f>
        <v/>
      </c>
      <c r="AT71" s="3" t="str">
        <f>IF(Grades!AT71="","",(VLOOKUP(Grades!AT71,ALevels,2,FALSE)))</f>
        <v/>
      </c>
      <c r="AU71" s="3" t="str">
        <f>IF(Grades!AU71="","",(VLOOKUP(Grades!AU71,ALevels,2,FALSE)))</f>
        <v/>
      </c>
      <c r="AV71" s="3" t="str">
        <f>IF(Grades!AV71="","",(VLOOKUP(Grades!AV71,ALevels,2,FALSE)))</f>
        <v/>
      </c>
      <c r="AW71" s="6" t="str">
        <f>IF(Grades!AW71="","",(VLOOKUP(Grades!AW71,ASLevels,2,FALSE)))</f>
        <v/>
      </c>
      <c r="AX71" s="6" t="str">
        <f>IF(Grades!AX71="","",(VLOOKUP(Grades!AX71,ASLevels,2,FALSE)))</f>
        <v/>
      </c>
      <c r="AY71" s="6" t="str">
        <f>IF(Grades!AY71="","",(VLOOKUP(Grades!AY71,ASLevels,2,FALSE)))</f>
        <v/>
      </c>
      <c r="AZ71" s="6" t="str">
        <f>IF(Grades!AZ71="","",(VLOOKUP(Grades!AZ71,ASLevels,2,FALSE)))</f>
        <v/>
      </c>
      <c r="BA71" s="6" t="str">
        <f>IF(Grades!BA71="","",(VLOOKUP(Grades!BA71,ASLevels,2,FALSE)))</f>
        <v/>
      </c>
      <c r="BB71" s="6" t="str">
        <f>IF(Grades!BB71="","",(VLOOKUP(Grades!BB71,ASLevels,2,FALSE)))</f>
        <v/>
      </c>
      <c r="BC71" s="6" t="str">
        <f>IF(Grades!BC71="","",(VLOOKUP(Grades!BC71,ASLevels,2,FALSE)))</f>
        <v/>
      </c>
      <c r="BD71" s="6" t="str">
        <f>IF(Grades!BD71="","",(VLOOKUP(Grades!BD71,ASLevels,2,FALSE)))</f>
        <v/>
      </c>
      <c r="BE71" s="6" t="str">
        <f>IF(Grades!BE71="","",(VLOOKUP(Grades!BE71,ASLevels,2,FALSE)))</f>
        <v/>
      </c>
      <c r="BF71" s="6" t="str">
        <f>IF(Grades!BF71="","",(VLOOKUP(Grades!BF71,ASLevels,2,FALSE)))</f>
        <v/>
      </c>
      <c r="BG71" s="6" t="str">
        <f>IF(Grades!BG71="","",(VLOOKUP(Grades!BG71,ASLevels,2,FALSE)))</f>
        <v/>
      </c>
      <c r="BH71" s="6" t="str">
        <f>IF(Grades!BH71="","",(VLOOKUP(Grades!BH71,ASLevels,2,FALSE)))</f>
        <v/>
      </c>
      <c r="BI71" s="6" t="str">
        <f>IF(Grades!BI71="","",(VLOOKUP(Grades!BI71,ASLevels,2,FALSE)))</f>
        <v/>
      </c>
      <c r="BJ71" s="6" t="str">
        <f>IF(Grades!BJ71="","",(VLOOKUP(Grades!BJ71,ASLevels,2,FALSE)))</f>
        <v/>
      </c>
      <c r="BK71" s="6" t="str">
        <f>IF(Grades!BK71="","",(VLOOKUP(Grades!BK71,ASLevels,2,FALSE)))</f>
        <v/>
      </c>
      <c r="BL71" s="6" t="str">
        <f>IF(Grades!BL71="","",(VLOOKUP(Grades!BL71,ASLevels,2,FALSE)))</f>
        <v/>
      </c>
      <c r="BM71" s="6" t="str">
        <f>IF(Grades!BM71="","",(VLOOKUP(Grades!BM71,ASLevels,2,FALSE)))</f>
        <v/>
      </c>
      <c r="BN71" s="6" t="str">
        <f>IF(Grades!BN71="","",(VLOOKUP(Grades!BN71,ASLevels,2,FALSE)))</f>
        <v/>
      </c>
      <c r="BO71" s="6" t="str">
        <f>IF(Grades!BO71="","",(VLOOKUP(Grades!BO71,ASLevels,2,FALSE)))</f>
        <v/>
      </c>
      <c r="BP71" s="6" t="str">
        <f>IF(Grades!BP71="","",(VLOOKUP(Grades!BP71,ASLevels,2,FALSE)))</f>
        <v/>
      </c>
      <c r="BQ71" s="6" t="str">
        <f>IF(Grades!BQ71="","",(VLOOKUP(Grades!BQ71,ASLevels,2,FALSE)))</f>
        <v/>
      </c>
      <c r="BR71" s="6" t="str">
        <f>IF(Grades!BR71="","",(VLOOKUP(Grades!BR71,ASLevels,2,FALSE)))</f>
        <v/>
      </c>
      <c r="BS71" s="6" t="str">
        <f>IF(Grades!BS71="","",(VLOOKUP(Grades!BS71,ASLevels,2,FALSE)))</f>
        <v/>
      </c>
      <c r="BT71" s="6" t="str">
        <f>IF(Grades!BT71="","",(VLOOKUP(Grades!BT71,ASLevels,2,FALSE)))</f>
        <v/>
      </c>
      <c r="BU71" s="6" t="str">
        <f>IF(Grades!BU71="","",(VLOOKUP(Grades!BU71,ASLevels,2,FALSE)))</f>
        <v/>
      </c>
      <c r="BV71" s="6" t="str">
        <f>IF(Grades!BV71="","",(VLOOKUP(Grades!BV71,ASLevels,2,FALSE)))</f>
        <v/>
      </c>
      <c r="BW71" s="6" t="str">
        <f>IF(Grades!BW71="","",(VLOOKUP(Grades!BW71,ASLevels,2,FALSE)))</f>
        <v/>
      </c>
      <c r="BX71" s="6" t="str">
        <f>IF(Grades!BX71="","",(VLOOKUP(Grades!BX71,ASLevels,2,FALSE)))</f>
        <v/>
      </c>
      <c r="BY71" s="6" t="str">
        <f>IF(Grades!BY71="","",(VLOOKUP(Grades!BY71,ASLevels,2,FALSE)))</f>
        <v/>
      </c>
      <c r="BZ71" s="6" t="str">
        <f>IF(Grades!BZ71="","",(VLOOKUP(Grades!BZ71,ASLevels,2,FALSE)))</f>
        <v/>
      </c>
      <c r="CA71" s="6" t="str">
        <f>IF(Grades!CA71="","",(VLOOKUP(Grades!CA71,ASLevels,2,FALSE)))</f>
        <v/>
      </c>
      <c r="CB71" s="6" t="str">
        <f>IF(Grades!CB71="","",(VLOOKUP(Grades!CB71,ASLevels,2,FALSE)))</f>
        <v/>
      </c>
      <c r="CC71" s="6" t="str">
        <f>IF(Grades!CC71="","",(VLOOKUP(Grades!CC71,ASLevels,2,FALSE)))</f>
        <v/>
      </c>
      <c r="CD71" s="6" t="str">
        <f>IF(Grades!CD71="","",(VLOOKUP(Grades!CD71,ASLevels,2,FALSE)))</f>
        <v/>
      </c>
      <c r="CE71" s="6" t="str">
        <f>IF(Grades!CE71="","",(VLOOKUP(Grades!CE71,ASLevels,2,FALSE)))</f>
        <v/>
      </c>
      <c r="CF71" s="6" t="str">
        <f>IF(Grades!CF71="","",(VLOOKUP(Grades!CF71,ASLevels,2,FALSE)))</f>
        <v/>
      </c>
      <c r="CG71" s="6" t="str">
        <f>IF(Grades!CG71="","",(VLOOKUP(Grades!CG71,ASLevels,2,FALSE)))</f>
        <v/>
      </c>
      <c r="CH71" s="6" t="str">
        <f>IF(Grades!CH71="","",(VLOOKUP(Grades!CH71,ASLevels,2,FALSE)))</f>
        <v/>
      </c>
      <c r="CI71" s="6" t="str">
        <f>IF(Grades!CI71="","",(VLOOKUP(Grades!CI71,ASLevels,2,FALSE)))</f>
        <v/>
      </c>
      <c r="CJ71" s="6" t="str">
        <f>IF(Grades!CJ71="","",(VLOOKUP(Grades!CJ71,ASLevels,2,FALSE)))</f>
        <v/>
      </c>
      <c r="CK71" s="6" t="str">
        <f>IF(Grades!CK71="","",(VLOOKUP(Grades!CK71,ASLevels,2,FALSE)))</f>
        <v/>
      </c>
      <c r="CL71" s="6" t="str">
        <f>IF(Grades!CL71="","",(VLOOKUP(Grades!CL71,ASLevels,2,FALSE)))</f>
        <v/>
      </c>
      <c r="CM71" s="6" t="str">
        <f>IF(Grades!CM71="","",(VLOOKUP(Grades!CM71,ASLevels,2,FALSE)))</f>
        <v/>
      </c>
      <c r="CN71" s="6" t="str">
        <f>IF(Grades!CN71="","",(VLOOKUP(Grades!CN71,ASLevels,2,FALSE)))</f>
        <v/>
      </c>
      <c r="CO71" s="39" t="str">
        <f>IF(Grades!CO71="","",(VLOOKUP(Grades!CO71,EP,2,FALSE)))</f>
        <v/>
      </c>
      <c r="CP71" s="9" t="str">
        <f>IF(Grades!CP71="","",(VLOOKUP(Grades!CP71,KeySkills,2,FALSE)))</f>
        <v/>
      </c>
      <c r="CQ71" s="9" t="str">
        <f>IF(Grades!CQ71="","",(VLOOKUP(Grades!CQ71,KeySkills,2,FALSE)))</f>
        <v/>
      </c>
      <c r="CR71" s="9" t="str">
        <f>IF(Grades!CR71="","",(VLOOKUP(Grades!CR71,KeySkills,2,FALSE)))</f>
        <v/>
      </c>
      <c r="CS71" s="13" t="str">
        <f>IF(Grades!CS71="","",(VLOOKUP(Grades!CS71,BTECOCRNatCert,2,FALSE)))</f>
        <v/>
      </c>
      <c r="CT71" s="13" t="str">
        <f>IF(Grades!CT71="","",(VLOOKUP(Grades!CT71,BTECOCRNatCert,2,FALSE)))</f>
        <v/>
      </c>
      <c r="CU71" s="13" t="str">
        <f>IF(Grades!CU71="","",(VLOOKUP(Grades!CU71,BTECOCRNatCert,2,FALSE)))</f>
        <v/>
      </c>
      <c r="CV71" s="13" t="str">
        <f>IF(Grades!CV71="","",(VLOOKUP(Grades!CV71,BTECOCRNatCert,2,FALSE)))</f>
        <v/>
      </c>
      <c r="CW71" s="13" t="str">
        <f>IF(Grades!CW71="","",(VLOOKUP(Grades!CW71,BTECOCRNatCert,2,FALSE)))</f>
        <v/>
      </c>
      <c r="CX71" s="13" t="str">
        <f>IF(Grades!CX71="","",(VLOOKUP(Grades!CX71,BTECOCRNatCert,2,FALSE)))</f>
        <v/>
      </c>
      <c r="CY71" s="13" t="str">
        <f>IF(Grades!CY71="","",(VLOOKUP(Grades!CY71,BTECOCRNatCert,2,FALSE)))</f>
        <v/>
      </c>
      <c r="CZ71" s="15" t="str">
        <f>IF(Grades!CZ71="","",(VLOOKUP(Grades!CZ71,BTECNatDip,2,FALSE)))</f>
        <v/>
      </c>
      <c r="DA71" s="15" t="str">
        <f>IF(Grades!DA71="","",(VLOOKUP(Grades!DA71,BTECNatDip,2,FALSE)))</f>
        <v/>
      </c>
      <c r="DB71" s="15" t="str">
        <f>IF(Grades!DB71="","",(VLOOKUP(Grades!DB71,BTECNatDip,2,FALSE)))</f>
        <v/>
      </c>
      <c r="DC71" s="21" t="str">
        <f>IF(Grades!DC71="","",(VLOOKUP(Grades!DC71,OCRNatDip,2,FALSE)))</f>
        <v/>
      </c>
      <c r="DD71" s="21" t="str">
        <f>IF(Grades!DD71="","",(VLOOKUP(Grades!DD71,OCRNatDip,2,FALSE)))</f>
        <v/>
      </c>
      <c r="DE71" s="21" t="str">
        <f>IF(Grades!DE71="","",(VLOOKUP(Grades!DE71,OCRNatDip,2,FALSE)))</f>
        <v/>
      </c>
      <c r="DF71" s="37" t="str">
        <f>IF(Grades!DF71="","",(VLOOKUP(Grades!DF71,BTECExtDip,2,FALSE)))</f>
        <v/>
      </c>
      <c r="DG71" s="37" t="str">
        <f>IF(Grades!DG71="","",(VLOOKUP(Grades!DG71,BTECExtDip,2,FALSE)))</f>
        <v/>
      </c>
      <c r="DH71" s="37" t="str">
        <f>IF(Grades!DH71="","",(VLOOKUP(Grades!DH71,BTECExtDip,2,FALSE)))</f>
        <v/>
      </c>
      <c r="DI71" s="21" t="str">
        <f>IF(Grades!DI71="","",(VLOOKUP(Grades!DI71,OCRExtDip,2,FALSE)))</f>
        <v/>
      </c>
      <c r="DJ71" s="21" t="str">
        <f>IF(Grades!DJ71="","",(VLOOKUP(Grades!DJ71,OCRExtDip,2,FALSE)))</f>
        <v/>
      </c>
      <c r="DK71" s="21" t="str">
        <f>IF(Grades!DK71="","",(VLOOKUP(Grades!DK71,OCRExtDip,2,FALSE)))</f>
        <v/>
      </c>
      <c r="DL71" s="17" t="str">
        <f>IF(Grades!DL71="","",(VLOOKUP(Grades!DL71,PL,2,FALSE)))</f>
        <v/>
      </c>
      <c r="DM71" s="38" t="str">
        <f>IF(Grades!DM71="","",(VLOOKUP(Grades!DM71,FSM,2,FALSE)))</f>
        <v/>
      </c>
      <c r="DN71" s="38" t="str">
        <f>IF(Grades!DN71="","",(VLOOKUP(Grades!DN71,FSM,2,FALSE)))</f>
        <v/>
      </c>
      <c r="DO71" s="9" t="str">
        <f>IF(Grades!DO71="","",(VLOOKUP(Grades!DO71,AEA,2,FALSE)))</f>
        <v/>
      </c>
      <c r="DP71" s="9" t="str">
        <f>IF(Grades!DP71="","",(VLOOKUP(Grades!DP71,AEA,2,FALSE)))</f>
        <v/>
      </c>
      <c r="DQ71" s="9" t="str">
        <f>IF(Grades!DQ71="","",(VLOOKUP(Grades!DQ71,AEA,2,FALSE)))</f>
        <v/>
      </c>
      <c r="DR71" s="62" t="str">
        <f>IF(Grades!DR71="","",(VLOOKUP(Grades!DR71,AllDip?,2,FALSE)))</f>
        <v/>
      </c>
      <c r="DT71" s="1">
        <f t="shared" si="55"/>
        <v>0</v>
      </c>
      <c r="DU71" s="1">
        <f t="shared" si="35"/>
        <v>0</v>
      </c>
      <c r="DV71" s="1">
        <f t="shared" si="36"/>
        <v>0</v>
      </c>
      <c r="DW71" s="1">
        <f t="shared" si="37"/>
        <v>0</v>
      </c>
      <c r="DX71" s="1">
        <f t="shared" si="38"/>
        <v>0</v>
      </c>
      <c r="DY71" s="172">
        <f t="shared" si="39"/>
        <v>0</v>
      </c>
      <c r="DZ71" s="1">
        <f t="shared" si="40"/>
        <v>0</v>
      </c>
      <c r="EA71" s="1">
        <f t="shared" si="41"/>
        <v>0</v>
      </c>
      <c r="EB71" s="1">
        <f t="shared" si="42"/>
        <v>0</v>
      </c>
      <c r="EC71" s="1">
        <f t="shared" si="43"/>
        <v>0</v>
      </c>
      <c r="ED71" s="1">
        <f t="shared" si="44"/>
        <v>0</v>
      </c>
      <c r="EE71" s="1">
        <f t="shared" si="45"/>
        <v>0</v>
      </c>
      <c r="EF71" s="1">
        <f t="shared" si="46"/>
        <v>0</v>
      </c>
      <c r="EG71" s="1">
        <f t="shared" si="47"/>
        <v>0</v>
      </c>
      <c r="EH71" s="1">
        <f t="shared" si="48"/>
        <v>0</v>
      </c>
      <c r="EI71" s="1">
        <f t="shared" si="49"/>
        <v>0</v>
      </c>
      <c r="EJ71" s="1">
        <f t="shared" si="50"/>
        <v>0</v>
      </c>
      <c r="EK71" s="1">
        <f t="shared" si="22"/>
        <v>0</v>
      </c>
      <c r="EL71" s="1">
        <f t="shared" si="51"/>
        <v>0</v>
      </c>
      <c r="EM71" s="1" t="e">
        <f t="shared" si="52"/>
        <v>#DIV/0!</v>
      </c>
      <c r="EN71" s="1" t="e">
        <f t="shared" si="53"/>
        <v>#DIV/0!</v>
      </c>
      <c r="EO71" s="1" t="e">
        <f t="shared" si="54"/>
        <v>#DIV/0!</v>
      </c>
    </row>
    <row r="72" spans="1:145" ht="11.25" x14ac:dyDescent="0.2">
      <c r="A72" s="92"/>
      <c r="B72" s="92"/>
      <c r="C72" s="92"/>
      <c r="D72" s="92"/>
      <c r="E72" s="3" t="str">
        <f>IF(Grades!E72="","",(VLOOKUP(Grades!E72,ALevels,2,FALSE)))</f>
        <v/>
      </c>
      <c r="F72" s="3" t="str">
        <f>IF(Grades!F72="","",(VLOOKUP(Grades!F72,ALevels,2,FALSE)))</f>
        <v/>
      </c>
      <c r="G72" s="3" t="str">
        <f>IF(Grades!G72="","",(VLOOKUP(Grades!G72,ALevels,2,FALSE)))</f>
        <v/>
      </c>
      <c r="H72" s="3" t="str">
        <f>IF(Grades!H72="","",(VLOOKUP(Grades!H72,ALevels,2,FALSE)))</f>
        <v/>
      </c>
      <c r="I72" s="3" t="str">
        <f>IF(Grades!I72="","",(VLOOKUP(Grades!I72,ALevels,2,FALSE)))</f>
        <v/>
      </c>
      <c r="J72" s="3" t="str">
        <f>IF(Grades!J72="","",(VLOOKUP(Grades!J72,ALevels,2,FALSE)))</f>
        <v/>
      </c>
      <c r="K72" s="3" t="str">
        <f>IF(Grades!K72="","",(VLOOKUP(Grades!K72,ALevels,2,FALSE)))</f>
        <v/>
      </c>
      <c r="L72" s="3" t="str">
        <f>IF(Grades!L72="","",(VLOOKUP(Grades!L72,ALevels,2,FALSE)))</f>
        <v/>
      </c>
      <c r="M72" s="3" t="str">
        <f>IF(Grades!M72="","",(VLOOKUP(Grades!M72,ALevels,2,FALSE)))</f>
        <v/>
      </c>
      <c r="N72" s="3" t="str">
        <f>IF(Grades!N72="","",(VLOOKUP(Grades!N72,ALevels,2,FALSE)))</f>
        <v/>
      </c>
      <c r="O72" s="3" t="str">
        <f>IF(Grades!O72="","",(VLOOKUP(Grades!O72,ALevels,2,FALSE)))</f>
        <v/>
      </c>
      <c r="P72" s="3" t="str">
        <f>IF(Grades!P72="","",(VLOOKUP(Grades!P72,ALevels,2,FALSE)))</f>
        <v/>
      </c>
      <c r="Q72" s="3" t="str">
        <f>IF(Grades!Q72="","",(VLOOKUP(Grades!Q72,ALevels,2,FALSE)))</f>
        <v/>
      </c>
      <c r="R72" s="3" t="str">
        <f>IF(Grades!R72="","",(VLOOKUP(Grades!R72,ALevels,2,FALSE)))</f>
        <v/>
      </c>
      <c r="S72" s="3" t="str">
        <f>IF(Grades!S72="","",(VLOOKUP(Grades!S72,ALevels,2,FALSE)))</f>
        <v/>
      </c>
      <c r="T72" s="3" t="str">
        <f>IF(Grades!T72="","",(VLOOKUP(Grades!T72,ALevels,2,FALSE)))</f>
        <v/>
      </c>
      <c r="U72" s="3" t="str">
        <f>IF(Grades!U72="","",(VLOOKUP(Grades!U72,ALevels,2,FALSE)))</f>
        <v/>
      </c>
      <c r="V72" s="3" t="str">
        <f>IF(Grades!V72="","",(VLOOKUP(Grades!V72,ALevels,2,FALSE)))</f>
        <v/>
      </c>
      <c r="W72" s="3" t="str">
        <f>IF(Grades!W72="","",(VLOOKUP(Grades!W72,ALevels,2,FALSE)))</f>
        <v/>
      </c>
      <c r="X72" s="3" t="str">
        <f>IF(Grades!X72="","",(VLOOKUP(Grades!X72,ALevels,2,FALSE)))</f>
        <v/>
      </c>
      <c r="Y72" s="3" t="str">
        <f>IF(Grades!Y72="","",(VLOOKUP(Grades!Y72,ALevels,2,FALSE)))</f>
        <v/>
      </c>
      <c r="Z72" s="3" t="str">
        <f>IF(Grades!Z72="","",(VLOOKUP(Grades!Z72,ALevels,2,FALSE)))</f>
        <v/>
      </c>
      <c r="AA72" s="3" t="str">
        <f>IF(Grades!AA72="","",(VLOOKUP(Grades!AA72,ALevels,2,FALSE)))</f>
        <v/>
      </c>
      <c r="AB72" s="3" t="str">
        <f>IF(Grades!AB72="","",(VLOOKUP(Grades!AB72,ALevels,2,FALSE)))</f>
        <v/>
      </c>
      <c r="AC72" s="3" t="str">
        <f>IF(Grades!AC72="","",(VLOOKUP(Grades!AC72,ALevels,2,FALSE)))</f>
        <v/>
      </c>
      <c r="AD72" s="3" t="str">
        <f>IF(Grades!AD72="","",(VLOOKUP(Grades!AD72,ALevels,2,FALSE)))</f>
        <v/>
      </c>
      <c r="AE72" s="3" t="str">
        <f>IF(Grades!AE72="","",(VLOOKUP(Grades!AE72,ALevels,2,FALSE)))</f>
        <v/>
      </c>
      <c r="AF72" s="3" t="str">
        <f>IF(Grades!AF72="","",(VLOOKUP(Grades!AF72,ALevels,2,FALSE)))</f>
        <v/>
      </c>
      <c r="AG72" s="3" t="str">
        <f>IF(Grades!AG72="","",(VLOOKUP(Grades!AG72,ALevels,2,FALSE)))</f>
        <v/>
      </c>
      <c r="AH72" s="3" t="str">
        <f>IF(Grades!AH72="","",(VLOOKUP(Grades!AH72,ALevels,2,FALSE)))</f>
        <v/>
      </c>
      <c r="AI72" s="3" t="str">
        <f>IF(Grades!AI72="","",(VLOOKUP(Grades!AI72,ALevels,2,FALSE)))</f>
        <v/>
      </c>
      <c r="AJ72" s="3" t="str">
        <f>IF(Grades!AJ72="","",(VLOOKUP(Grades!AJ72,ALevels,2,FALSE)))</f>
        <v/>
      </c>
      <c r="AK72" s="3" t="str">
        <f>IF(Grades!AK72="","",(VLOOKUP(Grades!AK72,ALevels,2,FALSE)))</f>
        <v/>
      </c>
      <c r="AL72" s="3" t="str">
        <f>IF(Grades!AL72="","",(VLOOKUP(Grades!AL72,ALevels,2,FALSE)))</f>
        <v/>
      </c>
      <c r="AM72" s="3" t="str">
        <f>IF(Grades!AM72="","",(VLOOKUP(Grades!AM72,ALevels,2,FALSE)))</f>
        <v/>
      </c>
      <c r="AN72" s="3" t="str">
        <f>IF(Grades!AN72="","",(VLOOKUP(Grades!AN72,ALevels,2,FALSE)))</f>
        <v/>
      </c>
      <c r="AO72" s="3" t="str">
        <f>IF(Grades!AO72="","",(VLOOKUP(Grades!AO72,ALevels,2,FALSE)))</f>
        <v/>
      </c>
      <c r="AP72" s="3" t="str">
        <f>IF(Grades!AP72="","",(VLOOKUP(Grades!AP72,ALevels,2,FALSE)))</f>
        <v/>
      </c>
      <c r="AQ72" s="3" t="str">
        <f>IF(Grades!AQ72="","",(VLOOKUP(Grades!AQ72,ALevels,2,FALSE)))</f>
        <v/>
      </c>
      <c r="AR72" s="3" t="str">
        <f>IF(Grades!AR72="","",(VLOOKUP(Grades!AR72,ALevels,2,FALSE)))</f>
        <v/>
      </c>
      <c r="AS72" s="3" t="str">
        <f>IF(Grades!AS72="","",(VLOOKUP(Grades!AS72,ALevels,2,FALSE)))</f>
        <v/>
      </c>
      <c r="AT72" s="3" t="str">
        <f>IF(Grades!AT72="","",(VLOOKUP(Grades!AT72,ALevels,2,FALSE)))</f>
        <v/>
      </c>
      <c r="AU72" s="3" t="str">
        <f>IF(Grades!AU72="","",(VLOOKUP(Grades!AU72,ALevels,2,FALSE)))</f>
        <v/>
      </c>
      <c r="AV72" s="3" t="str">
        <f>IF(Grades!AV72="","",(VLOOKUP(Grades!AV72,ALevels,2,FALSE)))</f>
        <v/>
      </c>
      <c r="AW72" s="6" t="str">
        <f>IF(Grades!AW72="","",(VLOOKUP(Grades!AW72,ASLevels,2,FALSE)))</f>
        <v/>
      </c>
      <c r="AX72" s="6" t="str">
        <f>IF(Grades!AX72="","",(VLOOKUP(Grades!AX72,ASLevels,2,FALSE)))</f>
        <v/>
      </c>
      <c r="AY72" s="6" t="str">
        <f>IF(Grades!AY72="","",(VLOOKUP(Grades!AY72,ASLevels,2,FALSE)))</f>
        <v/>
      </c>
      <c r="AZ72" s="6" t="str">
        <f>IF(Grades!AZ72="","",(VLOOKUP(Grades!AZ72,ASLevels,2,FALSE)))</f>
        <v/>
      </c>
      <c r="BA72" s="6" t="str">
        <f>IF(Grades!BA72="","",(VLOOKUP(Grades!BA72,ASLevels,2,FALSE)))</f>
        <v/>
      </c>
      <c r="BB72" s="6" t="str">
        <f>IF(Grades!BB72="","",(VLOOKUP(Grades!BB72,ASLevels,2,FALSE)))</f>
        <v/>
      </c>
      <c r="BC72" s="6" t="str">
        <f>IF(Grades!BC72="","",(VLOOKUP(Grades!BC72,ASLevels,2,FALSE)))</f>
        <v/>
      </c>
      <c r="BD72" s="6" t="str">
        <f>IF(Grades!BD72="","",(VLOOKUP(Grades!BD72,ASLevels,2,FALSE)))</f>
        <v/>
      </c>
      <c r="BE72" s="6" t="str">
        <f>IF(Grades!BE72="","",(VLOOKUP(Grades!BE72,ASLevels,2,FALSE)))</f>
        <v/>
      </c>
      <c r="BF72" s="6" t="str">
        <f>IF(Grades!BF72="","",(VLOOKUP(Grades!BF72,ASLevels,2,FALSE)))</f>
        <v/>
      </c>
      <c r="BG72" s="6" t="str">
        <f>IF(Grades!BG72="","",(VLOOKUP(Grades!BG72,ASLevels,2,FALSE)))</f>
        <v/>
      </c>
      <c r="BH72" s="6" t="str">
        <f>IF(Grades!BH72="","",(VLOOKUP(Grades!BH72,ASLevels,2,FALSE)))</f>
        <v/>
      </c>
      <c r="BI72" s="6" t="str">
        <f>IF(Grades!BI72="","",(VLOOKUP(Grades!BI72,ASLevels,2,FALSE)))</f>
        <v/>
      </c>
      <c r="BJ72" s="6" t="str">
        <f>IF(Grades!BJ72="","",(VLOOKUP(Grades!BJ72,ASLevels,2,FALSE)))</f>
        <v/>
      </c>
      <c r="BK72" s="6" t="str">
        <f>IF(Grades!BK72="","",(VLOOKUP(Grades!BK72,ASLevels,2,FALSE)))</f>
        <v/>
      </c>
      <c r="BL72" s="6" t="str">
        <f>IF(Grades!BL72="","",(VLOOKUP(Grades!BL72,ASLevels,2,FALSE)))</f>
        <v/>
      </c>
      <c r="BM72" s="6" t="str">
        <f>IF(Grades!BM72="","",(VLOOKUP(Grades!BM72,ASLevels,2,FALSE)))</f>
        <v/>
      </c>
      <c r="BN72" s="6" t="str">
        <f>IF(Grades!BN72="","",(VLOOKUP(Grades!BN72,ASLevels,2,FALSE)))</f>
        <v/>
      </c>
      <c r="BO72" s="6" t="str">
        <f>IF(Grades!BO72="","",(VLOOKUP(Grades!BO72,ASLevels,2,FALSE)))</f>
        <v/>
      </c>
      <c r="BP72" s="6" t="str">
        <f>IF(Grades!BP72="","",(VLOOKUP(Grades!BP72,ASLevels,2,FALSE)))</f>
        <v/>
      </c>
      <c r="BQ72" s="6" t="str">
        <f>IF(Grades!BQ72="","",(VLOOKUP(Grades!BQ72,ASLevels,2,FALSE)))</f>
        <v/>
      </c>
      <c r="BR72" s="6" t="str">
        <f>IF(Grades!BR72="","",(VLOOKUP(Grades!BR72,ASLevels,2,FALSE)))</f>
        <v/>
      </c>
      <c r="BS72" s="6" t="str">
        <f>IF(Grades!BS72="","",(VLOOKUP(Grades!BS72,ASLevels,2,FALSE)))</f>
        <v/>
      </c>
      <c r="BT72" s="6" t="str">
        <f>IF(Grades!BT72="","",(VLOOKUP(Grades!BT72,ASLevels,2,FALSE)))</f>
        <v/>
      </c>
      <c r="BU72" s="6" t="str">
        <f>IF(Grades!BU72="","",(VLOOKUP(Grades!BU72,ASLevels,2,FALSE)))</f>
        <v/>
      </c>
      <c r="BV72" s="6" t="str">
        <f>IF(Grades!BV72="","",(VLOOKUP(Grades!BV72,ASLevels,2,FALSE)))</f>
        <v/>
      </c>
      <c r="BW72" s="6" t="str">
        <f>IF(Grades!BW72="","",(VLOOKUP(Grades!BW72,ASLevels,2,FALSE)))</f>
        <v/>
      </c>
      <c r="BX72" s="6" t="str">
        <f>IF(Grades!BX72="","",(VLOOKUP(Grades!BX72,ASLevels,2,FALSE)))</f>
        <v/>
      </c>
      <c r="BY72" s="6" t="str">
        <f>IF(Grades!BY72="","",(VLOOKUP(Grades!BY72,ASLevels,2,FALSE)))</f>
        <v/>
      </c>
      <c r="BZ72" s="6" t="str">
        <f>IF(Grades!BZ72="","",(VLOOKUP(Grades!BZ72,ASLevels,2,FALSE)))</f>
        <v/>
      </c>
      <c r="CA72" s="6" t="str">
        <f>IF(Grades!CA72="","",(VLOOKUP(Grades!CA72,ASLevels,2,FALSE)))</f>
        <v/>
      </c>
      <c r="CB72" s="6" t="str">
        <f>IF(Grades!CB72="","",(VLOOKUP(Grades!CB72,ASLevels,2,FALSE)))</f>
        <v/>
      </c>
      <c r="CC72" s="6" t="str">
        <f>IF(Grades!CC72="","",(VLOOKUP(Grades!CC72,ASLevels,2,FALSE)))</f>
        <v/>
      </c>
      <c r="CD72" s="6" t="str">
        <f>IF(Grades!CD72="","",(VLOOKUP(Grades!CD72,ASLevels,2,FALSE)))</f>
        <v/>
      </c>
      <c r="CE72" s="6" t="str">
        <f>IF(Grades!CE72="","",(VLOOKUP(Grades!CE72,ASLevels,2,FALSE)))</f>
        <v/>
      </c>
      <c r="CF72" s="6" t="str">
        <f>IF(Grades!CF72="","",(VLOOKUP(Grades!CF72,ASLevels,2,FALSE)))</f>
        <v/>
      </c>
      <c r="CG72" s="6" t="str">
        <f>IF(Grades!CG72="","",(VLOOKUP(Grades!CG72,ASLevels,2,FALSE)))</f>
        <v/>
      </c>
      <c r="CH72" s="6" t="str">
        <f>IF(Grades!CH72="","",(VLOOKUP(Grades!CH72,ASLevels,2,FALSE)))</f>
        <v/>
      </c>
      <c r="CI72" s="6" t="str">
        <f>IF(Grades!CI72="","",(VLOOKUP(Grades!CI72,ASLevels,2,FALSE)))</f>
        <v/>
      </c>
      <c r="CJ72" s="6" t="str">
        <f>IF(Grades!CJ72="","",(VLOOKUP(Grades!CJ72,ASLevels,2,FALSE)))</f>
        <v/>
      </c>
      <c r="CK72" s="6" t="str">
        <f>IF(Grades!CK72="","",(VLOOKUP(Grades!CK72,ASLevels,2,FALSE)))</f>
        <v/>
      </c>
      <c r="CL72" s="6" t="str">
        <f>IF(Grades!CL72="","",(VLOOKUP(Grades!CL72,ASLevels,2,FALSE)))</f>
        <v/>
      </c>
      <c r="CM72" s="6" t="str">
        <f>IF(Grades!CM72="","",(VLOOKUP(Grades!CM72,ASLevels,2,FALSE)))</f>
        <v/>
      </c>
      <c r="CN72" s="6" t="str">
        <f>IF(Grades!CN72="","",(VLOOKUP(Grades!CN72,ASLevels,2,FALSE)))</f>
        <v/>
      </c>
      <c r="CO72" s="39" t="str">
        <f>IF(Grades!CO72="","",(VLOOKUP(Grades!CO72,EP,2,FALSE)))</f>
        <v/>
      </c>
      <c r="CP72" s="9" t="str">
        <f>IF(Grades!CP72="","",(VLOOKUP(Grades!CP72,KeySkills,2,FALSE)))</f>
        <v/>
      </c>
      <c r="CQ72" s="9" t="str">
        <f>IF(Grades!CQ72="","",(VLOOKUP(Grades!CQ72,KeySkills,2,FALSE)))</f>
        <v/>
      </c>
      <c r="CR72" s="9" t="str">
        <f>IF(Grades!CR72="","",(VLOOKUP(Grades!CR72,KeySkills,2,FALSE)))</f>
        <v/>
      </c>
      <c r="CS72" s="13" t="str">
        <f>IF(Grades!CS72="","",(VLOOKUP(Grades!CS72,BTECOCRNatCert,2,FALSE)))</f>
        <v/>
      </c>
      <c r="CT72" s="13" t="str">
        <f>IF(Grades!CT72="","",(VLOOKUP(Grades!CT72,BTECOCRNatCert,2,FALSE)))</f>
        <v/>
      </c>
      <c r="CU72" s="13" t="str">
        <f>IF(Grades!CU72="","",(VLOOKUP(Grades!CU72,BTECOCRNatCert,2,FALSE)))</f>
        <v/>
      </c>
      <c r="CV72" s="13" t="str">
        <f>IF(Grades!CV72="","",(VLOOKUP(Grades!CV72,BTECOCRNatCert,2,FALSE)))</f>
        <v/>
      </c>
      <c r="CW72" s="13" t="str">
        <f>IF(Grades!CW72="","",(VLOOKUP(Grades!CW72,BTECOCRNatCert,2,FALSE)))</f>
        <v/>
      </c>
      <c r="CX72" s="13" t="str">
        <f>IF(Grades!CX72="","",(VLOOKUP(Grades!CX72,BTECOCRNatCert,2,FALSE)))</f>
        <v/>
      </c>
      <c r="CY72" s="13" t="str">
        <f>IF(Grades!CY72="","",(VLOOKUP(Grades!CY72,BTECOCRNatCert,2,FALSE)))</f>
        <v/>
      </c>
      <c r="CZ72" s="15" t="str">
        <f>IF(Grades!CZ72="","",(VLOOKUP(Grades!CZ72,BTECNatDip,2,FALSE)))</f>
        <v/>
      </c>
      <c r="DA72" s="15" t="str">
        <f>IF(Grades!DA72="","",(VLOOKUP(Grades!DA72,BTECNatDip,2,FALSE)))</f>
        <v/>
      </c>
      <c r="DB72" s="15" t="str">
        <f>IF(Grades!DB72="","",(VLOOKUP(Grades!DB72,BTECNatDip,2,FALSE)))</f>
        <v/>
      </c>
      <c r="DC72" s="21" t="str">
        <f>IF(Grades!DC72="","",(VLOOKUP(Grades!DC72,OCRNatDip,2,FALSE)))</f>
        <v/>
      </c>
      <c r="DD72" s="21" t="str">
        <f>IF(Grades!DD72="","",(VLOOKUP(Grades!DD72,OCRNatDip,2,FALSE)))</f>
        <v/>
      </c>
      <c r="DE72" s="21" t="str">
        <f>IF(Grades!DE72="","",(VLOOKUP(Grades!DE72,OCRNatDip,2,FALSE)))</f>
        <v/>
      </c>
      <c r="DF72" s="37" t="str">
        <f>IF(Grades!DF72="","",(VLOOKUP(Grades!DF72,BTECExtDip,2,FALSE)))</f>
        <v/>
      </c>
      <c r="DG72" s="37" t="str">
        <f>IF(Grades!DG72="","",(VLOOKUP(Grades!DG72,BTECExtDip,2,FALSE)))</f>
        <v/>
      </c>
      <c r="DH72" s="37" t="str">
        <f>IF(Grades!DH72="","",(VLOOKUP(Grades!DH72,BTECExtDip,2,FALSE)))</f>
        <v/>
      </c>
      <c r="DI72" s="21" t="str">
        <f>IF(Grades!DI72="","",(VLOOKUP(Grades!DI72,OCRExtDip,2,FALSE)))</f>
        <v/>
      </c>
      <c r="DJ72" s="21" t="str">
        <f>IF(Grades!DJ72="","",(VLOOKUP(Grades!DJ72,OCRExtDip,2,FALSE)))</f>
        <v/>
      </c>
      <c r="DK72" s="21" t="str">
        <f>IF(Grades!DK72="","",(VLOOKUP(Grades!DK72,OCRExtDip,2,FALSE)))</f>
        <v/>
      </c>
      <c r="DL72" s="17" t="str">
        <f>IF(Grades!DL72="","",(VLOOKUP(Grades!DL72,PL,2,FALSE)))</f>
        <v/>
      </c>
      <c r="DM72" s="38" t="str">
        <f>IF(Grades!DM72="","",(VLOOKUP(Grades!DM72,FSM,2,FALSE)))</f>
        <v/>
      </c>
      <c r="DN72" s="38" t="str">
        <f>IF(Grades!DN72="","",(VLOOKUP(Grades!DN72,FSM,2,FALSE)))</f>
        <v/>
      </c>
      <c r="DO72" s="9" t="str">
        <f>IF(Grades!DO72="","",(VLOOKUP(Grades!DO72,AEA,2,FALSE)))</f>
        <v/>
      </c>
      <c r="DP72" s="9" t="str">
        <f>IF(Grades!DP72="","",(VLOOKUP(Grades!DP72,AEA,2,FALSE)))</f>
        <v/>
      </c>
      <c r="DQ72" s="9" t="str">
        <f>IF(Grades!DQ72="","",(VLOOKUP(Grades!DQ72,AEA,2,FALSE)))</f>
        <v/>
      </c>
      <c r="DR72" s="62" t="str">
        <f>IF(Grades!DR72="","",(VLOOKUP(Grades!DR72,AllDip?,2,FALSE)))</f>
        <v/>
      </c>
      <c r="DT72" s="1">
        <f t="shared" si="55"/>
        <v>0</v>
      </c>
      <c r="DU72" s="1">
        <f t="shared" si="35"/>
        <v>0</v>
      </c>
      <c r="DV72" s="1">
        <f t="shared" si="36"/>
        <v>0</v>
      </c>
      <c r="DW72" s="1">
        <f t="shared" si="37"/>
        <v>0</v>
      </c>
      <c r="DX72" s="1">
        <f t="shared" si="38"/>
        <v>0</v>
      </c>
      <c r="DY72" s="172">
        <f t="shared" si="39"/>
        <v>0</v>
      </c>
      <c r="DZ72" s="1">
        <f t="shared" si="40"/>
        <v>0</v>
      </c>
      <c r="EA72" s="1">
        <f t="shared" si="41"/>
        <v>0</v>
      </c>
      <c r="EB72" s="1">
        <f t="shared" si="42"/>
        <v>0</v>
      </c>
      <c r="EC72" s="1">
        <f t="shared" si="43"/>
        <v>0</v>
      </c>
      <c r="ED72" s="1">
        <f t="shared" si="44"/>
        <v>0</v>
      </c>
      <c r="EE72" s="1">
        <f t="shared" si="45"/>
        <v>0</v>
      </c>
      <c r="EF72" s="1">
        <f t="shared" si="46"/>
        <v>0</v>
      </c>
      <c r="EG72" s="1">
        <f t="shared" si="47"/>
        <v>0</v>
      </c>
      <c r="EH72" s="1">
        <f t="shared" si="48"/>
        <v>0</v>
      </c>
      <c r="EI72" s="1">
        <f t="shared" si="49"/>
        <v>0</v>
      </c>
      <c r="EJ72" s="1">
        <f t="shared" si="50"/>
        <v>0</v>
      </c>
      <c r="EK72" s="1">
        <f t="shared" si="22"/>
        <v>0</v>
      </c>
      <c r="EL72" s="1">
        <f t="shared" si="51"/>
        <v>0</v>
      </c>
      <c r="EM72" s="1" t="e">
        <f t="shared" si="52"/>
        <v>#DIV/0!</v>
      </c>
      <c r="EN72" s="1" t="e">
        <f t="shared" si="53"/>
        <v>#DIV/0!</v>
      </c>
      <c r="EO72" s="1" t="e">
        <f t="shared" si="54"/>
        <v>#DIV/0!</v>
      </c>
    </row>
    <row r="73" spans="1:145" ht="11.25" x14ac:dyDescent="0.2">
      <c r="A73" s="92"/>
      <c r="B73" s="92"/>
      <c r="C73" s="92"/>
      <c r="D73" s="92"/>
      <c r="E73" s="3" t="str">
        <f>IF(Grades!E73="","",(VLOOKUP(Grades!E73,ALevels,2,FALSE)))</f>
        <v/>
      </c>
      <c r="F73" s="3" t="str">
        <f>IF(Grades!F73="","",(VLOOKUP(Grades!F73,ALevels,2,FALSE)))</f>
        <v/>
      </c>
      <c r="G73" s="3" t="str">
        <f>IF(Grades!G73="","",(VLOOKUP(Grades!G73,ALevels,2,FALSE)))</f>
        <v/>
      </c>
      <c r="H73" s="3" t="str">
        <f>IF(Grades!H73="","",(VLOOKUP(Grades!H73,ALevels,2,FALSE)))</f>
        <v/>
      </c>
      <c r="I73" s="3" t="str">
        <f>IF(Grades!I73="","",(VLOOKUP(Grades!I73,ALevels,2,FALSE)))</f>
        <v/>
      </c>
      <c r="J73" s="3" t="str">
        <f>IF(Grades!J73="","",(VLOOKUP(Grades!J73,ALevels,2,FALSE)))</f>
        <v/>
      </c>
      <c r="K73" s="3" t="str">
        <f>IF(Grades!K73="","",(VLOOKUP(Grades!K73,ALevels,2,FALSE)))</f>
        <v/>
      </c>
      <c r="L73" s="3" t="str">
        <f>IF(Grades!L73="","",(VLOOKUP(Grades!L73,ALevels,2,FALSE)))</f>
        <v/>
      </c>
      <c r="M73" s="3" t="str">
        <f>IF(Grades!M73="","",(VLOOKUP(Grades!M73,ALevels,2,FALSE)))</f>
        <v/>
      </c>
      <c r="N73" s="3" t="str">
        <f>IF(Grades!N73="","",(VLOOKUP(Grades!N73,ALevels,2,FALSE)))</f>
        <v/>
      </c>
      <c r="O73" s="3" t="str">
        <f>IF(Grades!O73="","",(VLOOKUP(Grades!O73,ALevels,2,FALSE)))</f>
        <v/>
      </c>
      <c r="P73" s="3" t="str">
        <f>IF(Grades!P73="","",(VLOOKUP(Grades!P73,ALevels,2,FALSE)))</f>
        <v/>
      </c>
      <c r="Q73" s="3" t="str">
        <f>IF(Grades!Q73="","",(VLOOKUP(Grades!Q73,ALevels,2,FALSE)))</f>
        <v/>
      </c>
      <c r="R73" s="3" t="str">
        <f>IF(Grades!R73="","",(VLOOKUP(Grades!R73,ALevels,2,FALSE)))</f>
        <v/>
      </c>
      <c r="S73" s="3" t="str">
        <f>IF(Grades!S73="","",(VLOOKUP(Grades!S73,ALevels,2,FALSE)))</f>
        <v/>
      </c>
      <c r="T73" s="3" t="str">
        <f>IF(Grades!T73="","",(VLOOKUP(Grades!T73,ALevels,2,FALSE)))</f>
        <v/>
      </c>
      <c r="U73" s="3" t="str">
        <f>IF(Grades!U73="","",(VLOOKUP(Grades!U73,ALevels,2,FALSE)))</f>
        <v/>
      </c>
      <c r="V73" s="3" t="str">
        <f>IF(Grades!V73="","",(VLOOKUP(Grades!V73,ALevels,2,FALSE)))</f>
        <v/>
      </c>
      <c r="W73" s="3" t="str">
        <f>IF(Grades!W73="","",(VLOOKUP(Grades!W73,ALevels,2,FALSE)))</f>
        <v/>
      </c>
      <c r="X73" s="3" t="str">
        <f>IF(Grades!X73="","",(VLOOKUP(Grades!X73,ALevels,2,FALSE)))</f>
        <v/>
      </c>
      <c r="Y73" s="3" t="str">
        <f>IF(Grades!Y73="","",(VLOOKUP(Grades!Y73,ALevels,2,FALSE)))</f>
        <v/>
      </c>
      <c r="Z73" s="3" t="str">
        <f>IF(Grades!Z73="","",(VLOOKUP(Grades!Z73,ALevels,2,FALSE)))</f>
        <v/>
      </c>
      <c r="AA73" s="3" t="str">
        <f>IF(Grades!AA73="","",(VLOOKUP(Grades!AA73,ALevels,2,FALSE)))</f>
        <v/>
      </c>
      <c r="AB73" s="3" t="str">
        <f>IF(Grades!AB73="","",(VLOOKUP(Grades!AB73,ALevels,2,FALSE)))</f>
        <v/>
      </c>
      <c r="AC73" s="3" t="str">
        <f>IF(Grades!AC73="","",(VLOOKUP(Grades!AC73,ALevels,2,FALSE)))</f>
        <v/>
      </c>
      <c r="AD73" s="3" t="str">
        <f>IF(Grades!AD73="","",(VLOOKUP(Grades!AD73,ALevels,2,FALSE)))</f>
        <v/>
      </c>
      <c r="AE73" s="3" t="str">
        <f>IF(Grades!AE73="","",(VLOOKUP(Grades!AE73,ALevels,2,FALSE)))</f>
        <v/>
      </c>
      <c r="AF73" s="3" t="str">
        <f>IF(Grades!AF73="","",(VLOOKUP(Grades!AF73,ALevels,2,FALSE)))</f>
        <v/>
      </c>
      <c r="AG73" s="3" t="str">
        <f>IF(Grades!AG73="","",(VLOOKUP(Grades!AG73,ALevels,2,FALSE)))</f>
        <v/>
      </c>
      <c r="AH73" s="3" t="str">
        <f>IF(Grades!AH73="","",(VLOOKUP(Grades!AH73,ALevels,2,FALSE)))</f>
        <v/>
      </c>
      <c r="AI73" s="3" t="str">
        <f>IF(Grades!AI73="","",(VLOOKUP(Grades!AI73,ALevels,2,FALSE)))</f>
        <v/>
      </c>
      <c r="AJ73" s="3" t="str">
        <f>IF(Grades!AJ73="","",(VLOOKUP(Grades!AJ73,ALevels,2,FALSE)))</f>
        <v/>
      </c>
      <c r="AK73" s="3" t="str">
        <f>IF(Grades!AK73="","",(VLOOKUP(Grades!AK73,ALevels,2,FALSE)))</f>
        <v/>
      </c>
      <c r="AL73" s="3" t="str">
        <f>IF(Grades!AL73="","",(VLOOKUP(Grades!AL73,ALevels,2,FALSE)))</f>
        <v/>
      </c>
      <c r="AM73" s="3" t="str">
        <f>IF(Grades!AM73="","",(VLOOKUP(Grades!AM73,ALevels,2,FALSE)))</f>
        <v/>
      </c>
      <c r="AN73" s="3" t="str">
        <f>IF(Grades!AN73="","",(VLOOKUP(Grades!AN73,ALevels,2,FALSE)))</f>
        <v/>
      </c>
      <c r="AO73" s="3" t="str">
        <f>IF(Grades!AO73="","",(VLOOKUP(Grades!AO73,ALevels,2,FALSE)))</f>
        <v/>
      </c>
      <c r="AP73" s="3" t="str">
        <f>IF(Grades!AP73="","",(VLOOKUP(Grades!AP73,ALevels,2,FALSE)))</f>
        <v/>
      </c>
      <c r="AQ73" s="3" t="str">
        <f>IF(Grades!AQ73="","",(VLOOKUP(Grades!AQ73,ALevels,2,FALSE)))</f>
        <v/>
      </c>
      <c r="AR73" s="3" t="str">
        <f>IF(Grades!AR73="","",(VLOOKUP(Grades!AR73,ALevels,2,FALSE)))</f>
        <v/>
      </c>
      <c r="AS73" s="3" t="str">
        <f>IF(Grades!AS73="","",(VLOOKUP(Grades!AS73,ALevels,2,FALSE)))</f>
        <v/>
      </c>
      <c r="AT73" s="3" t="str">
        <f>IF(Grades!AT73="","",(VLOOKUP(Grades!AT73,ALevels,2,FALSE)))</f>
        <v/>
      </c>
      <c r="AU73" s="3" t="str">
        <f>IF(Grades!AU73="","",(VLOOKUP(Grades!AU73,ALevels,2,FALSE)))</f>
        <v/>
      </c>
      <c r="AV73" s="3" t="str">
        <f>IF(Grades!AV73="","",(VLOOKUP(Grades!AV73,ALevels,2,FALSE)))</f>
        <v/>
      </c>
      <c r="AW73" s="6" t="str">
        <f>IF(Grades!AW73="","",(VLOOKUP(Grades!AW73,ASLevels,2,FALSE)))</f>
        <v/>
      </c>
      <c r="AX73" s="6" t="str">
        <f>IF(Grades!AX73="","",(VLOOKUP(Grades!AX73,ASLevels,2,FALSE)))</f>
        <v/>
      </c>
      <c r="AY73" s="6" t="str">
        <f>IF(Grades!AY73="","",(VLOOKUP(Grades!AY73,ASLevels,2,FALSE)))</f>
        <v/>
      </c>
      <c r="AZ73" s="6" t="str">
        <f>IF(Grades!AZ73="","",(VLOOKUP(Grades!AZ73,ASLevels,2,FALSE)))</f>
        <v/>
      </c>
      <c r="BA73" s="6" t="str">
        <f>IF(Grades!BA73="","",(VLOOKUP(Grades!BA73,ASLevels,2,FALSE)))</f>
        <v/>
      </c>
      <c r="BB73" s="6" t="str">
        <f>IF(Grades!BB73="","",(VLOOKUP(Grades!BB73,ASLevels,2,FALSE)))</f>
        <v/>
      </c>
      <c r="BC73" s="6" t="str">
        <f>IF(Grades!BC73="","",(VLOOKUP(Grades!BC73,ASLevels,2,FALSE)))</f>
        <v/>
      </c>
      <c r="BD73" s="6" t="str">
        <f>IF(Grades!BD73="","",(VLOOKUP(Grades!BD73,ASLevels,2,FALSE)))</f>
        <v/>
      </c>
      <c r="BE73" s="6" t="str">
        <f>IF(Grades!BE73="","",(VLOOKUP(Grades!BE73,ASLevels,2,FALSE)))</f>
        <v/>
      </c>
      <c r="BF73" s="6" t="str">
        <f>IF(Grades!BF73="","",(VLOOKUP(Grades!BF73,ASLevels,2,FALSE)))</f>
        <v/>
      </c>
      <c r="BG73" s="6" t="str">
        <f>IF(Grades!BG73="","",(VLOOKUP(Grades!BG73,ASLevels,2,FALSE)))</f>
        <v/>
      </c>
      <c r="BH73" s="6" t="str">
        <f>IF(Grades!BH73="","",(VLOOKUP(Grades!BH73,ASLevels,2,FALSE)))</f>
        <v/>
      </c>
      <c r="BI73" s="6" t="str">
        <f>IF(Grades!BI73="","",(VLOOKUP(Grades!BI73,ASLevels,2,FALSE)))</f>
        <v/>
      </c>
      <c r="BJ73" s="6" t="str">
        <f>IF(Grades!BJ73="","",(VLOOKUP(Grades!BJ73,ASLevels,2,FALSE)))</f>
        <v/>
      </c>
      <c r="BK73" s="6" t="str">
        <f>IF(Grades!BK73="","",(VLOOKUP(Grades!BK73,ASLevels,2,FALSE)))</f>
        <v/>
      </c>
      <c r="BL73" s="6" t="str">
        <f>IF(Grades!BL73="","",(VLOOKUP(Grades!BL73,ASLevels,2,FALSE)))</f>
        <v/>
      </c>
      <c r="BM73" s="6" t="str">
        <f>IF(Grades!BM73="","",(VLOOKUP(Grades!BM73,ASLevels,2,FALSE)))</f>
        <v/>
      </c>
      <c r="BN73" s="6" t="str">
        <f>IF(Grades!BN73="","",(VLOOKUP(Grades!BN73,ASLevels,2,FALSE)))</f>
        <v/>
      </c>
      <c r="BO73" s="6" t="str">
        <f>IF(Grades!BO73="","",(VLOOKUP(Grades!BO73,ASLevels,2,FALSE)))</f>
        <v/>
      </c>
      <c r="BP73" s="6" t="str">
        <f>IF(Grades!BP73="","",(VLOOKUP(Grades!BP73,ASLevels,2,FALSE)))</f>
        <v/>
      </c>
      <c r="BQ73" s="6" t="str">
        <f>IF(Grades!BQ73="","",(VLOOKUP(Grades!BQ73,ASLevels,2,FALSE)))</f>
        <v/>
      </c>
      <c r="BR73" s="6" t="str">
        <f>IF(Grades!BR73="","",(VLOOKUP(Grades!BR73,ASLevels,2,FALSE)))</f>
        <v/>
      </c>
      <c r="BS73" s="6" t="str">
        <f>IF(Grades!BS73="","",(VLOOKUP(Grades!BS73,ASLevels,2,FALSE)))</f>
        <v/>
      </c>
      <c r="BT73" s="6" t="str">
        <f>IF(Grades!BT73="","",(VLOOKUP(Grades!BT73,ASLevels,2,FALSE)))</f>
        <v/>
      </c>
      <c r="BU73" s="6" t="str">
        <f>IF(Grades!BU73="","",(VLOOKUP(Grades!BU73,ASLevels,2,FALSE)))</f>
        <v/>
      </c>
      <c r="BV73" s="6" t="str">
        <f>IF(Grades!BV73="","",(VLOOKUP(Grades!BV73,ASLevels,2,FALSE)))</f>
        <v/>
      </c>
      <c r="BW73" s="6" t="str">
        <f>IF(Grades!BW73="","",(VLOOKUP(Grades!BW73,ASLevels,2,FALSE)))</f>
        <v/>
      </c>
      <c r="BX73" s="6" t="str">
        <f>IF(Grades!BX73="","",(VLOOKUP(Grades!BX73,ASLevels,2,FALSE)))</f>
        <v/>
      </c>
      <c r="BY73" s="6" t="str">
        <f>IF(Grades!BY73="","",(VLOOKUP(Grades!BY73,ASLevels,2,FALSE)))</f>
        <v/>
      </c>
      <c r="BZ73" s="6" t="str">
        <f>IF(Grades!BZ73="","",(VLOOKUP(Grades!BZ73,ASLevels,2,FALSE)))</f>
        <v/>
      </c>
      <c r="CA73" s="6" t="str">
        <f>IF(Grades!CA73="","",(VLOOKUP(Grades!CA73,ASLevels,2,FALSE)))</f>
        <v/>
      </c>
      <c r="CB73" s="6" t="str">
        <f>IF(Grades!CB73="","",(VLOOKUP(Grades!CB73,ASLevels,2,FALSE)))</f>
        <v/>
      </c>
      <c r="CC73" s="6" t="str">
        <f>IF(Grades!CC73="","",(VLOOKUP(Grades!CC73,ASLevels,2,FALSE)))</f>
        <v/>
      </c>
      <c r="CD73" s="6" t="str">
        <f>IF(Grades!CD73="","",(VLOOKUP(Grades!CD73,ASLevels,2,FALSE)))</f>
        <v/>
      </c>
      <c r="CE73" s="6" t="str">
        <f>IF(Grades!CE73="","",(VLOOKUP(Grades!CE73,ASLevels,2,FALSE)))</f>
        <v/>
      </c>
      <c r="CF73" s="6" t="str">
        <f>IF(Grades!CF73="","",(VLOOKUP(Grades!CF73,ASLevels,2,FALSE)))</f>
        <v/>
      </c>
      <c r="CG73" s="6" t="str">
        <f>IF(Grades!CG73="","",(VLOOKUP(Grades!CG73,ASLevels,2,FALSE)))</f>
        <v/>
      </c>
      <c r="CH73" s="6" t="str">
        <f>IF(Grades!CH73="","",(VLOOKUP(Grades!CH73,ASLevels,2,FALSE)))</f>
        <v/>
      </c>
      <c r="CI73" s="6" t="str">
        <f>IF(Grades!CI73="","",(VLOOKUP(Grades!CI73,ASLevels,2,FALSE)))</f>
        <v/>
      </c>
      <c r="CJ73" s="6" t="str">
        <f>IF(Grades!CJ73="","",(VLOOKUP(Grades!CJ73,ASLevels,2,FALSE)))</f>
        <v/>
      </c>
      <c r="CK73" s="6" t="str">
        <f>IF(Grades!CK73="","",(VLOOKUP(Grades!CK73,ASLevels,2,FALSE)))</f>
        <v/>
      </c>
      <c r="CL73" s="6" t="str">
        <f>IF(Grades!CL73="","",(VLOOKUP(Grades!CL73,ASLevels,2,FALSE)))</f>
        <v/>
      </c>
      <c r="CM73" s="6" t="str">
        <f>IF(Grades!CM73="","",(VLOOKUP(Grades!CM73,ASLevels,2,FALSE)))</f>
        <v/>
      </c>
      <c r="CN73" s="6" t="str">
        <f>IF(Grades!CN73="","",(VLOOKUP(Grades!CN73,ASLevels,2,FALSE)))</f>
        <v/>
      </c>
      <c r="CO73" s="39" t="str">
        <f>IF(Grades!CO73="","",(VLOOKUP(Grades!CO73,EP,2,FALSE)))</f>
        <v/>
      </c>
      <c r="CP73" s="9" t="str">
        <f>IF(Grades!CP73="","",(VLOOKUP(Grades!CP73,KeySkills,2,FALSE)))</f>
        <v/>
      </c>
      <c r="CQ73" s="9" t="str">
        <f>IF(Grades!CQ73="","",(VLOOKUP(Grades!CQ73,KeySkills,2,FALSE)))</f>
        <v/>
      </c>
      <c r="CR73" s="9" t="str">
        <f>IF(Grades!CR73="","",(VLOOKUP(Grades!CR73,KeySkills,2,FALSE)))</f>
        <v/>
      </c>
      <c r="CS73" s="13" t="str">
        <f>IF(Grades!CS73="","",(VLOOKUP(Grades!CS73,BTECOCRNatCert,2,FALSE)))</f>
        <v/>
      </c>
      <c r="CT73" s="13" t="str">
        <f>IF(Grades!CT73="","",(VLOOKUP(Grades!CT73,BTECOCRNatCert,2,FALSE)))</f>
        <v/>
      </c>
      <c r="CU73" s="13" t="str">
        <f>IF(Grades!CU73="","",(VLOOKUP(Grades!CU73,BTECOCRNatCert,2,FALSE)))</f>
        <v/>
      </c>
      <c r="CV73" s="13" t="str">
        <f>IF(Grades!CV73="","",(VLOOKUP(Grades!CV73,BTECOCRNatCert,2,FALSE)))</f>
        <v/>
      </c>
      <c r="CW73" s="13" t="str">
        <f>IF(Grades!CW73="","",(VLOOKUP(Grades!CW73,BTECOCRNatCert,2,FALSE)))</f>
        <v/>
      </c>
      <c r="CX73" s="13" t="str">
        <f>IF(Grades!CX73="","",(VLOOKUP(Grades!CX73,BTECOCRNatCert,2,FALSE)))</f>
        <v/>
      </c>
      <c r="CY73" s="13" t="str">
        <f>IF(Grades!CY73="","",(VLOOKUP(Grades!CY73,BTECOCRNatCert,2,FALSE)))</f>
        <v/>
      </c>
      <c r="CZ73" s="15" t="str">
        <f>IF(Grades!CZ73="","",(VLOOKUP(Grades!CZ73,BTECNatDip,2,FALSE)))</f>
        <v/>
      </c>
      <c r="DA73" s="15" t="str">
        <f>IF(Grades!DA73="","",(VLOOKUP(Grades!DA73,BTECNatDip,2,FALSE)))</f>
        <v/>
      </c>
      <c r="DB73" s="15" t="str">
        <f>IF(Grades!DB73="","",(VLOOKUP(Grades!DB73,BTECNatDip,2,FALSE)))</f>
        <v/>
      </c>
      <c r="DC73" s="21" t="str">
        <f>IF(Grades!DC73="","",(VLOOKUP(Grades!DC73,OCRNatDip,2,FALSE)))</f>
        <v/>
      </c>
      <c r="DD73" s="21" t="str">
        <f>IF(Grades!DD73="","",(VLOOKUP(Grades!DD73,OCRNatDip,2,FALSE)))</f>
        <v/>
      </c>
      <c r="DE73" s="21" t="str">
        <f>IF(Grades!DE73="","",(VLOOKUP(Grades!DE73,OCRNatDip,2,FALSE)))</f>
        <v/>
      </c>
      <c r="DF73" s="37" t="str">
        <f>IF(Grades!DF73="","",(VLOOKUP(Grades!DF73,BTECExtDip,2,FALSE)))</f>
        <v/>
      </c>
      <c r="DG73" s="37" t="str">
        <f>IF(Grades!DG73="","",(VLOOKUP(Grades!DG73,BTECExtDip,2,FALSE)))</f>
        <v/>
      </c>
      <c r="DH73" s="37" t="str">
        <f>IF(Grades!DH73="","",(VLOOKUP(Grades!DH73,BTECExtDip,2,FALSE)))</f>
        <v/>
      </c>
      <c r="DI73" s="21" t="str">
        <f>IF(Grades!DI73="","",(VLOOKUP(Grades!DI73,OCRExtDip,2,FALSE)))</f>
        <v/>
      </c>
      <c r="DJ73" s="21" t="str">
        <f>IF(Grades!DJ73="","",(VLOOKUP(Grades!DJ73,OCRExtDip,2,FALSE)))</f>
        <v/>
      </c>
      <c r="DK73" s="21" t="str">
        <f>IF(Grades!DK73="","",(VLOOKUP(Grades!DK73,OCRExtDip,2,FALSE)))</f>
        <v/>
      </c>
      <c r="DL73" s="17" t="str">
        <f>IF(Grades!DL73="","",(VLOOKUP(Grades!DL73,PL,2,FALSE)))</f>
        <v/>
      </c>
      <c r="DM73" s="38" t="str">
        <f>IF(Grades!DM73="","",(VLOOKUP(Grades!DM73,FSM,2,FALSE)))</f>
        <v/>
      </c>
      <c r="DN73" s="38" t="str">
        <f>IF(Grades!DN73="","",(VLOOKUP(Grades!DN73,FSM,2,FALSE)))</f>
        <v/>
      </c>
      <c r="DO73" s="9" t="str">
        <f>IF(Grades!DO73="","",(VLOOKUP(Grades!DO73,AEA,2,FALSE)))</f>
        <v/>
      </c>
      <c r="DP73" s="9" t="str">
        <f>IF(Grades!DP73="","",(VLOOKUP(Grades!DP73,AEA,2,FALSE)))</f>
        <v/>
      </c>
      <c r="DQ73" s="9" t="str">
        <f>IF(Grades!DQ73="","",(VLOOKUP(Grades!DQ73,AEA,2,FALSE)))</f>
        <v/>
      </c>
      <c r="DR73" s="62" t="str">
        <f>IF(Grades!DR73="","",(VLOOKUP(Grades!DR73,AllDip?,2,FALSE)))</f>
        <v/>
      </c>
      <c r="DT73" s="1">
        <f t="shared" si="55"/>
        <v>0</v>
      </c>
      <c r="DU73" s="1">
        <f t="shared" si="35"/>
        <v>0</v>
      </c>
      <c r="DV73" s="1">
        <f t="shared" si="36"/>
        <v>0</v>
      </c>
      <c r="DW73" s="1">
        <f t="shared" si="37"/>
        <v>0</v>
      </c>
      <c r="DX73" s="1">
        <f t="shared" si="38"/>
        <v>0</v>
      </c>
      <c r="DY73" s="172">
        <f t="shared" si="39"/>
        <v>0</v>
      </c>
      <c r="DZ73" s="1">
        <f t="shared" si="40"/>
        <v>0</v>
      </c>
      <c r="EA73" s="1">
        <f t="shared" si="41"/>
        <v>0</v>
      </c>
      <c r="EB73" s="1">
        <f t="shared" si="42"/>
        <v>0</v>
      </c>
      <c r="EC73" s="1">
        <f t="shared" si="43"/>
        <v>0</v>
      </c>
      <c r="ED73" s="1">
        <f t="shared" si="44"/>
        <v>0</v>
      </c>
      <c r="EE73" s="1">
        <f t="shared" si="45"/>
        <v>0</v>
      </c>
      <c r="EF73" s="1">
        <f t="shared" si="46"/>
        <v>0</v>
      </c>
      <c r="EG73" s="1">
        <f t="shared" si="47"/>
        <v>0</v>
      </c>
      <c r="EH73" s="1">
        <f t="shared" si="48"/>
        <v>0</v>
      </c>
      <c r="EI73" s="1">
        <f t="shared" si="49"/>
        <v>0</v>
      </c>
      <c r="EJ73" s="1">
        <f t="shared" si="50"/>
        <v>0</v>
      </c>
      <c r="EK73" s="1">
        <f t="shared" si="22"/>
        <v>0</v>
      </c>
      <c r="EL73" s="1">
        <f t="shared" si="51"/>
        <v>0</v>
      </c>
      <c r="EM73" s="1" t="e">
        <f t="shared" si="52"/>
        <v>#DIV/0!</v>
      </c>
      <c r="EN73" s="1" t="e">
        <f t="shared" si="53"/>
        <v>#DIV/0!</v>
      </c>
      <c r="EO73" s="1" t="e">
        <f t="shared" si="54"/>
        <v>#DIV/0!</v>
      </c>
    </row>
    <row r="74" spans="1:145" ht="11.25" x14ac:dyDescent="0.2">
      <c r="A74" s="92"/>
      <c r="B74" s="92"/>
      <c r="C74" s="92"/>
      <c r="D74" s="92"/>
      <c r="E74" s="3" t="str">
        <f>IF(Grades!E74="","",(VLOOKUP(Grades!E74,ALevels,2,FALSE)))</f>
        <v/>
      </c>
      <c r="F74" s="3" t="str">
        <f>IF(Grades!F74="","",(VLOOKUP(Grades!F74,ALevels,2,FALSE)))</f>
        <v/>
      </c>
      <c r="G74" s="3" t="str">
        <f>IF(Grades!G74="","",(VLOOKUP(Grades!G74,ALevels,2,FALSE)))</f>
        <v/>
      </c>
      <c r="H74" s="3" t="str">
        <f>IF(Grades!H74="","",(VLOOKUP(Grades!H74,ALevels,2,FALSE)))</f>
        <v/>
      </c>
      <c r="I74" s="3" t="str">
        <f>IF(Grades!I74="","",(VLOOKUP(Grades!I74,ALevels,2,FALSE)))</f>
        <v/>
      </c>
      <c r="J74" s="3" t="str">
        <f>IF(Grades!J74="","",(VLOOKUP(Grades!J74,ALevels,2,FALSE)))</f>
        <v/>
      </c>
      <c r="K74" s="3" t="str">
        <f>IF(Grades!K74="","",(VLOOKUP(Grades!K74,ALevels,2,FALSE)))</f>
        <v/>
      </c>
      <c r="L74" s="3" t="str">
        <f>IF(Grades!L74="","",(VLOOKUP(Grades!L74,ALevels,2,FALSE)))</f>
        <v/>
      </c>
      <c r="M74" s="3" t="str">
        <f>IF(Grades!M74="","",(VLOOKUP(Grades!M74,ALevels,2,FALSE)))</f>
        <v/>
      </c>
      <c r="N74" s="3" t="str">
        <f>IF(Grades!N74="","",(VLOOKUP(Grades!N74,ALevels,2,FALSE)))</f>
        <v/>
      </c>
      <c r="O74" s="3" t="str">
        <f>IF(Grades!O74="","",(VLOOKUP(Grades!O74,ALevels,2,FALSE)))</f>
        <v/>
      </c>
      <c r="P74" s="3" t="str">
        <f>IF(Grades!P74="","",(VLOOKUP(Grades!P74,ALevels,2,FALSE)))</f>
        <v/>
      </c>
      <c r="Q74" s="3" t="str">
        <f>IF(Grades!Q74="","",(VLOOKUP(Grades!Q74,ALevels,2,FALSE)))</f>
        <v/>
      </c>
      <c r="R74" s="3" t="str">
        <f>IF(Grades!R74="","",(VLOOKUP(Grades!R74,ALevels,2,FALSE)))</f>
        <v/>
      </c>
      <c r="S74" s="3" t="str">
        <f>IF(Grades!S74="","",(VLOOKUP(Grades!S74,ALevels,2,FALSE)))</f>
        <v/>
      </c>
      <c r="T74" s="3" t="str">
        <f>IF(Grades!T74="","",(VLOOKUP(Grades!T74,ALevels,2,FALSE)))</f>
        <v/>
      </c>
      <c r="U74" s="3" t="str">
        <f>IF(Grades!U74="","",(VLOOKUP(Grades!U74,ALevels,2,FALSE)))</f>
        <v/>
      </c>
      <c r="V74" s="3" t="str">
        <f>IF(Grades!V74="","",(VLOOKUP(Grades!V74,ALevels,2,FALSE)))</f>
        <v/>
      </c>
      <c r="W74" s="3" t="str">
        <f>IF(Grades!W74="","",(VLOOKUP(Grades!W74,ALevels,2,FALSE)))</f>
        <v/>
      </c>
      <c r="X74" s="3" t="str">
        <f>IF(Grades!X74="","",(VLOOKUP(Grades!X74,ALevels,2,FALSE)))</f>
        <v/>
      </c>
      <c r="Y74" s="3" t="str">
        <f>IF(Grades!Y74="","",(VLOOKUP(Grades!Y74,ALevels,2,FALSE)))</f>
        <v/>
      </c>
      <c r="Z74" s="3" t="str">
        <f>IF(Grades!Z74="","",(VLOOKUP(Grades!Z74,ALevels,2,FALSE)))</f>
        <v/>
      </c>
      <c r="AA74" s="3" t="str">
        <f>IF(Grades!AA74="","",(VLOOKUP(Grades!AA74,ALevels,2,FALSE)))</f>
        <v/>
      </c>
      <c r="AB74" s="3" t="str">
        <f>IF(Grades!AB74="","",(VLOOKUP(Grades!AB74,ALevels,2,FALSE)))</f>
        <v/>
      </c>
      <c r="AC74" s="3" t="str">
        <f>IF(Grades!AC74="","",(VLOOKUP(Grades!AC74,ALevels,2,FALSE)))</f>
        <v/>
      </c>
      <c r="AD74" s="3" t="str">
        <f>IF(Grades!AD74="","",(VLOOKUP(Grades!AD74,ALevels,2,FALSE)))</f>
        <v/>
      </c>
      <c r="AE74" s="3" t="str">
        <f>IF(Grades!AE74="","",(VLOOKUP(Grades!AE74,ALevels,2,FALSE)))</f>
        <v/>
      </c>
      <c r="AF74" s="3" t="str">
        <f>IF(Grades!AF74="","",(VLOOKUP(Grades!AF74,ALevels,2,FALSE)))</f>
        <v/>
      </c>
      <c r="AG74" s="3" t="str">
        <f>IF(Grades!AG74="","",(VLOOKUP(Grades!AG74,ALevels,2,FALSE)))</f>
        <v/>
      </c>
      <c r="AH74" s="3" t="str">
        <f>IF(Grades!AH74="","",(VLOOKUP(Grades!AH74,ALevels,2,FALSE)))</f>
        <v/>
      </c>
      <c r="AI74" s="3" t="str">
        <f>IF(Grades!AI74="","",(VLOOKUP(Grades!AI74,ALevels,2,FALSE)))</f>
        <v/>
      </c>
      <c r="AJ74" s="3" t="str">
        <f>IF(Grades!AJ74="","",(VLOOKUP(Grades!AJ74,ALevels,2,FALSE)))</f>
        <v/>
      </c>
      <c r="AK74" s="3" t="str">
        <f>IF(Grades!AK74="","",(VLOOKUP(Grades!AK74,ALevels,2,FALSE)))</f>
        <v/>
      </c>
      <c r="AL74" s="3" t="str">
        <f>IF(Grades!AL74="","",(VLOOKUP(Grades!AL74,ALevels,2,FALSE)))</f>
        <v/>
      </c>
      <c r="AM74" s="3" t="str">
        <f>IF(Grades!AM74="","",(VLOOKUP(Grades!AM74,ALevels,2,FALSE)))</f>
        <v/>
      </c>
      <c r="AN74" s="3" t="str">
        <f>IF(Grades!AN74="","",(VLOOKUP(Grades!AN74,ALevels,2,FALSE)))</f>
        <v/>
      </c>
      <c r="AO74" s="3" t="str">
        <f>IF(Grades!AO74="","",(VLOOKUP(Grades!AO74,ALevels,2,FALSE)))</f>
        <v/>
      </c>
      <c r="AP74" s="3" t="str">
        <f>IF(Grades!AP74="","",(VLOOKUP(Grades!AP74,ALevels,2,FALSE)))</f>
        <v/>
      </c>
      <c r="AQ74" s="3" t="str">
        <f>IF(Grades!AQ74="","",(VLOOKUP(Grades!AQ74,ALevels,2,FALSE)))</f>
        <v/>
      </c>
      <c r="AR74" s="3" t="str">
        <f>IF(Grades!AR74="","",(VLOOKUP(Grades!AR74,ALevels,2,FALSE)))</f>
        <v/>
      </c>
      <c r="AS74" s="3" t="str">
        <f>IF(Grades!AS74="","",(VLOOKUP(Grades!AS74,ALevels,2,FALSE)))</f>
        <v/>
      </c>
      <c r="AT74" s="3" t="str">
        <f>IF(Grades!AT74="","",(VLOOKUP(Grades!AT74,ALevels,2,FALSE)))</f>
        <v/>
      </c>
      <c r="AU74" s="3" t="str">
        <f>IF(Grades!AU74="","",(VLOOKUP(Grades!AU74,ALevels,2,FALSE)))</f>
        <v/>
      </c>
      <c r="AV74" s="3" t="str">
        <f>IF(Grades!AV74="","",(VLOOKUP(Grades!AV74,ALevels,2,FALSE)))</f>
        <v/>
      </c>
      <c r="AW74" s="6" t="str">
        <f>IF(Grades!AW74="","",(VLOOKUP(Grades!AW74,ASLevels,2,FALSE)))</f>
        <v/>
      </c>
      <c r="AX74" s="6" t="str">
        <f>IF(Grades!AX74="","",(VLOOKUP(Grades!AX74,ASLevels,2,FALSE)))</f>
        <v/>
      </c>
      <c r="AY74" s="6" t="str">
        <f>IF(Grades!AY74="","",(VLOOKUP(Grades!AY74,ASLevels,2,FALSE)))</f>
        <v/>
      </c>
      <c r="AZ74" s="6" t="str">
        <f>IF(Grades!AZ74="","",(VLOOKUP(Grades!AZ74,ASLevels,2,FALSE)))</f>
        <v/>
      </c>
      <c r="BA74" s="6" t="str">
        <f>IF(Grades!BA74="","",(VLOOKUP(Grades!BA74,ASLevels,2,FALSE)))</f>
        <v/>
      </c>
      <c r="BB74" s="6" t="str">
        <f>IF(Grades!BB74="","",(VLOOKUP(Grades!BB74,ASLevels,2,FALSE)))</f>
        <v/>
      </c>
      <c r="BC74" s="6" t="str">
        <f>IF(Grades!BC74="","",(VLOOKUP(Grades!BC74,ASLevels,2,FALSE)))</f>
        <v/>
      </c>
      <c r="BD74" s="6" t="str">
        <f>IF(Grades!BD74="","",(VLOOKUP(Grades!BD74,ASLevels,2,FALSE)))</f>
        <v/>
      </c>
      <c r="BE74" s="6" t="str">
        <f>IF(Grades!BE74="","",(VLOOKUP(Grades!BE74,ASLevels,2,FALSE)))</f>
        <v/>
      </c>
      <c r="BF74" s="6" t="str">
        <f>IF(Grades!BF74="","",(VLOOKUP(Grades!BF74,ASLevels,2,FALSE)))</f>
        <v/>
      </c>
      <c r="BG74" s="6" t="str">
        <f>IF(Grades!BG74="","",(VLOOKUP(Grades!BG74,ASLevels,2,FALSE)))</f>
        <v/>
      </c>
      <c r="BH74" s="6" t="str">
        <f>IF(Grades!BH74="","",(VLOOKUP(Grades!BH74,ASLevels,2,FALSE)))</f>
        <v/>
      </c>
      <c r="BI74" s="6" t="str">
        <f>IF(Grades!BI74="","",(VLOOKUP(Grades!BI74,ASLevels,2,FALSE)))</f>
        <v/>
      </c>
      <c r="BJ74" s="6" t="str">
        <f>IF(Grades!BJ74="","",(VLOOKUP(Grades!BJ74,ASLevels,2,FALSE)))</f>
        <v/>
      </c>
      <c r="BK74" s="6" t="str">
        <f>IF(Grades!BK74="","",(VLOOKUP(Grades!BK74,ASLevels,2,FALSE)))</f>
        <v/>
      </c>
      <c r="BL74" s="6" t="str">
        <f>IF(Grades!BL74="","",(VLOOKUP(Grades!BL74,ASLevels,2,FALSE)))</f>
        <v/>
      </c>
      <c r="BM74" s="6" t="str">
        <f>IF(Grades!BM74="","",(VLOOKUP(Grades!BM74,ASLevels,2,FALSE)))</f>
        <v/>
      </c>
      <c r="BN74" s="6" t="str">
        <f>IF(Grades!BN74="","",(VLOOKUP(Grades!BN74,ASLevels,2,FALSE)))</f>
        <v/>
      </c>
      <c r="BO74" s="6" t="str">
        <f>IF(Grades!BO74="","",(VLOOKUP(Grades!BO74,ASLevels,2,FALSE)))</f>
        <v/>
      </c>
      <c r="BP74" s="6" t="str">
        <f>IF(Grades!BP74="","",(VLOOKUP(Grades!BP74,ASLevels,2,FALSE)))</f>
        <v/>
      </c>
      <c r="BQ74" s="6" t="str">
        <f>IF(Grades!BQ74="","",(VLOOKUP(Grades!BQ74,ASLevels,2,FALSE)))</f>
        <v/>
      </c>
      <c r="BR74" s="6" t="str">
        <f>IF(Grades!BR74="","",(VLOOKUP(Grades!BR74,ASLevels,2,FALSE)))</f>
        <v/>
      </c>
      <c r="BS74" s="6" t="str">
        <f>IF(Grades!BS74="","",(VLOOKUP(Grades!BS74,ASLevels,2,FALSE)))</f>
        <v/>
      </c>
      <c r="BT74" s="6" t="str">
        <f>IF(Grades!BT74="","",(VLOOKUP(Grades!BT74,ASLevels,2,FALSE)))</f>
        <v/>
      </c>
      <c r="BU74" s="6" t="str">
        <f>IF(Grades!BU74="","",(VLOOKUP(Grades!BU74,ASLevels,2,FALSE)))</f>
        <v/>
      </c>
      <c r="BV74" s="6" t="str">
        <f>IF(Grades!BV74="","",(VLOOKUP(Grades!BV74,ASLevels,2,FALSE)))</f>
        <v/>
      </c>
      <c r="BW74" s="6" t="str">
        <f>IF(Grades!BW74="","",(VLOOKUP(Grades!BW74,ASLevels,2,FALSE)))</f>
        <v/>
      </c>
      <c r="BX74" s="6" t="str">
        <f>IF(Grades!BX74="","",(VLOOKUP(Grades!BX74,ASLevels,2,FALSE)))</f>
        <v/>
      </c>
      <c r="BY74" s="6" t="str">
        <f>IF(Grades!BY74="","",(VLOOKUP(Grades!BY74,ASLevels,2,FALSE)))</f>
        <v/>
      </c>
      <c r="BZ74" s="6" t="str">
        <f>IF(Grades!BZ74="","",(VLOOKUP(Grades!BZ74,ASLevels,2,FALSE)))</f>
        <v/>
      </c>
      <c r="CA74" s="6" t="str">
        <f>IF(Grades!CA74="","",(VLOOKUP(Grades!CA74,ASLevels,2,FALSE)))</f>
        <v/>
      </c>
      <c r="CB74" s="6" t="str">
        <f>IF(Grades!CB74="","",(VLOOKUP(Grades!CB74,ASLevels,2,FALSE)))</f>
        <v/>
      </c>
      <c r="CC74" s="6" t="str">
        <f>IF(Grades!CC74="","",(VLOOKUP(Grades!CC74,ASLevels,2,FALSE)))</f>
        <v/>
      </c>
      <c r="CD74" s="6" t="str">
        <f>IF(Grades!CD74="","",(VLOOKUP(Grades!CD74,ASLevels,2,FALSE)))</f>
        <v/>
      </c>
      <c r="CE74" s="6" t="str">
        <f>IF(Grades!CE74="","",(VLOOKUP(Grades!CE74,ASLevels,2,FALSE)))</f>
        <v/>
      </c>
      <c r="CF74" s="6" t="str">
        <f>IF(Grades!CF74="","",(VLOOKUP(Grades!CF74,ASLevels,2,FALSE)))</f>
        <v/>
      </c>
      <c r="CG74" s="6" t="str">
        <f>IF(Grades!CG74="","",(VLOOKUP(Grades!CG74,ASLevels,2,FALSE)))</f>
        <v/>
      </c>
      <c r="CH74" s="6" t="str">
        <f>IF(Grades!CH74="","",(VLOOKUP(Grades!CH74,ASLevels,2,FALSE)))</f>
        <v/>
      </c>
      <c r="CI74" s="6" t="str">
        <f>IF(Grades!CI74="","",(VLOOKUP(Grades!CI74,ASLevels,2,FALSE)))</f>
        <v/>
      </c>
      <c r="CJ74" s="6" t="str">
        <f>IF(Grades!CJ74="","",(VLOOKUP(Grades!CJ74,ASLevels,2,FALSE)))</f>
        <v/>
      </c>
      <c r="CK74" s="6" t="str">
        <f>IF(Grades!CK74="","",(VLOOKUP(Grades!CK74,ASLevels,2,FALSE)))</f>
        <v/>
      </c>
      <c r="CL74" s="6" t="str">
        <f>IF(Grades!CL74="","",(VLOOKUP(Grades!CL74,ASLevels,2,FALSE)))</f>
        <v/>
      </c>
      <c r="CM74" s="6" t="str">
        <f>IF(Grades!CM74="","",(VLOOKUP(Grades!CM74,ASLevels,2,FALSE)))</f>
        <v/>
      </c>
      <c r="CN74" s="6" t="str">
        <f>IF(Grades!CN74="","",(VLOOKUP(Grades!CN74,ASLevels,2,FALSE)))</f>
        <v/>
      </c>
      <c r="CO74" s="39" t="str">
        <f>IF(Grades!CO74="","",(VLOOKUP(Grades!CO74,EP,2,FALSE)))</f>
        <v/>
      </c>
      <c r="CP74" s="9" t="str">
        <f>IF(Grades!CP74="","",(VLOOKUP(Grades!CP74,KeySkills,2,FALSE)))</f>
        <v/>
      </c>
      <c r="CQ74" s="9" t="str">
        <f>IF(Grades!CQ74="","",(VLOOKUP(Grades!CQ74,KeySkills,2,FALSE)))</f>
        <v/>
      </c>
      <c r="CR74" s="9" t="str">
        <f>IF(Grades!CR74="","",(VLOOKUP(Grades!CR74,KeySkills,2,FALSE)))</f>
        <v/>
      </c>
      <c r="CS74" s="13" t="str">
        <f>IF(Grades!CS74="","",(VLOOKUP(Grades!CS74,BTECOCRNatCert,2,FALSE)))</f>
        <v/>
      </c>
      <c r="CT74" s="13" t="str">
        <f>IF(Grades!CT74="","",(VLOOKUP(Grades!CT74,BTECOCRNatCert,2,FALSE)))</f>
        <v/>
      </c>
      <c r="CU74" s="13" t="str">
        <f>IF(Grades!CU74="","",(VLOOKUP(Grades!CU74,BTECOCRNatCert,2,FALSE)))</f>
        <v/>
      </c>
      <c r="CV74" s="13" t="str">
        <f>IF(Grades!CV74="","",(VLOOKUP(Grades!CV74,BTECOCRNatCert,2,FALSE)))</f>
        <v/>
      </c>
      <c r="CW74" s="13" t="str">
        <f>IF(Grades!CW74="","",(VLOOKUP(Grades!CW74,BTECOCRNatCert,2,FALSE)))</f>
        <v/>
      </c>
      <c r="CX74" s="13" t="str">
        <f>IF(Grades!CX74="","",(VLOOKUP(Grades!CX74,BTECOCRNatCert,2,FALSE)))</f>
        <v/>
      </c>
      <c r="CY74" s="13" t="str">
        <f>IF(Grades!CY74="","",(VLOOKUP(Grades!CY74,BTECOCRNatCert,2,FALSE)))</f>
        <v/>
      </c>
      <c r="CZ74" s="15" t="str">
        <f>IF(Grades!CZ74="","",(VLOOKUP(Grades!CZ74,BTECNatDip,2,FALSE)))</f>
        <v/>
      </c>
      <c r="DA74" s="15" t="str">
        <f>IF(Grades!DA74="","",(VLOOKUP(Grades!DA74,BTECNatDip,2,FALSE)))</f>
        <v/>
      </c>
      <c r="DB74" s="15" t="str">
        <f>IF(Grades!DB74="","",(VLOOKUP(Grades!DB74,BTECNatDip,2,FALSE)))</f>
        <v/>
      </c>
      <c r="DC74" s="21" t="str">
        <f>IF(Grades!DC74="","",(VLOOKUP(Grades!DC74,OCRNatDip,2,FALSE)))</f>
        <v/>
      </c>
      <c r="DD74" s="21" t="str">
        <f>IF(Grades!DD74="","",(VLOOKUP(Grades!DD74,OCRNatDip,2,FALSE)))</f>
        <v/>
      </c>
      <c r="DE74" s="21" t="str">
        <f>IF(Grades!DE74="","",(VLOOKUP(Grades!DE74,OCRNatDip,2,FALSE)))</f>
        <v/>
      </c>
      <c r="DF74" s="37" t="str">
        <f>IF(Grades!DF74="","",(VLOOKUP(Grades!DF74,BTECExtDip,2,FALSE)))</f>
        <v/>
      </c>
      <c r="DG74" s="37" t="str">
        <f>IF(Grades!DG74="","",(VLOOKUP(Grades!DG74,BTECExtDip,2,FALSE)))</f>
        <v/>
      </c>
      <c r="DH74" s="37" t="str">
        <f>IF(Grades!DH74="","",(VLOOKUP(Grades!DH74,BTECExtDip,2,FALSE)))</f>
        <v/>
      </c>
      <c r="DI74" s="21" t="str">
        <f>IF(Grades!DI74="","",(VLOOKUP(Grades!DI74,OCRExtDip,2,FALSE)))</f>
        <v/>
      </c>
      <c r="DJ74" s="21" t="str">
        <f>IF(Grades!DJ74="","",(VLOOKUP(Grades!DJ74,OCRExtDip,2,FALSE)))</f>
        <v/>
      </c>
      <c r="DK74" s="21" t="str">
        <f>IF(Grades!DK74="","",(VLOOKUP(Grades!DK74,OCRExtDip,2,FALSE)))</f>
        <v/>
      </c>
      <c r="DL74" s="17" t="str">
        <f>IF(Grades!DL74="","",(VLOOKUP(Grades!DL74,PL,2,FALSE)))</f>
        <v/>
      </c>
      <c r="DM74" s="38" t="str">
        <f>IF(Grades!DM74="","",(VLOOKUP(Grades!DM74,FSM,2,FALSE)))</f>
        <v/>
      </c>
      <c r="DN74" s="38" t="str">
        <f>IF(Grades!DN74="","",(VLOOKUP(Grades!DN74,FSM,2,FALSE)))</f>
        <v/>
      </c>
      <c r="DO74" s="9" t="str">
        <f>IF(Grades!DO74="","",(VLOOKUP(Grades!DO74,AEA,2,FALSE)))</f>
        <v/>
      </c>
      <c r="DP74" s="9" t="str">
        <f>IF(Grades!DP74="","",(VLOOKUP(Grades!DP74,AEA,2,FALSE)))</f>
        <v/>
      </c>
      <c r="DQ74" s="9" t="str">
        <f>IF(Grades!DQ74="","",(VLOOKUP(Grades!DQ74,AEA,2,FALSE)))</f>
        <v/>
      </c>
      <c r="DR74" s="62" t="str">
        <f>IF(Grades!DR74="","",(VLOOKUP(Grades!DR74,AllDip?,2,FALSE)))</f>
        <v/>
      </c>
      <c r="DT74" s="1">
        <f t="shared" si="55"/>
        <v>0</v>
      </c>
      <c r="DU74" s="1">
        <f t="shared" si="35"/>
        <v>0</v>
      </c>
      <c r="DV74" s="1">
        <f t="shared" si="36"/>
        <v>0</v>
      </c>
      <c r="DW74" s="1">
        <f t="shared" si="37"/>
        <v>0</v>
      </c>
      <c r="DX74" s="1">
        <f t="shared" si="38"/>
        <v>0</v>
      </c>
      <c r="DY74" s="172">
        <f t="shared" si="39"/>
        <v>0</v>
      </c>
      <c r="DZ74" s="1">
        <f t="shared" si="40"/>
        <v>0</v>
      </c>
      <c r="EA74" s="1">
        <f t="shared" si="41"/>
        <v>0</v>
      </c>
      <c r="EB74" s="1">
        <f t="shared" si="42"/>
        <v>0</v>
      </c>
      <c r="EC74" s="1">
        <f t="shared" si="43"/>
        <v>0</v>
      </c>
      <c r="ED74" s="1">
        <f t="shared" si="44"/>
        <v>0</v>
      </c>
      <c r="EE74" s="1">
        <f t="shared" si="45"/>
        <v>0</v>
      </c>
      <c r="EF74" s="1">
        <f t="shared" si="46"/>
        <v>0</v>
      </c>
      <c r="EG74" s="1">
        <f t="shared" si="47"/>
        <v>0</v>
      </c>
      <c r="EH74" s="1">
        <f t="shared" si="48"/>
        <v>0</v>
      </c>
      <c r="EI74" s="1">
        <f t="shared" si="49"/>
        <v>0</v>
      </c>
      <c r="EJ74" s="1">
        <f t="shared" si="50"/>
        <v>0</v>
      </c>
      <c r="EK74" s="1">
        <f t="shared" ref="EK74:EK76" si="56">IF(DV74=0, 0,(EH74/EJ74))</f>
        <v>0</v>
      </c>
      <c r="EL74" s="1">
        <f t="shared" si="51"/>
        <v>0</v>
      </c>
      <c r="EM74" s="1" t="e">
        <f t="shared" si="52"/>
        <v>#DIV/0!</v>
      </c>
      <c r="EN74" s="1" t="e">
        <f t="shared" si="53"/>
        <v>#DIV/0!</v>
      </c>
      <c r="EO74" s="1" t="e">
        <f t="shared" si="54"/>
        <v>#DIV/0!</v>
      </c>
    </row>
    <row r="75" spans="1:145" ht="11.25" x14ac:dyDescent="0.2">
      <c r="A75" s="92"/>
      <c r="B75" s="92"/>
      <c r="C75" s="92"/>
      <c r="D75" s="92"/>
      <c r="E75" s="3" t="str">
        <f>IF(Grades!E75="","",(VLOOKUP(Grades!E75,ALevels,2,FALSE)))</f>
        <v/>
      </c>
      <c r="F75" s="3" t="str">
        <f>IF(Grades!F75="","",(VLOOKUP(Grades!F75,ALevels,2,FALSE)))</f>
        <v/>
      </c>
      <c r="G75" s="3" t="str">
        <f>IF(Grades!G75="","",(VLOOKUP(Grades!G75,ALevels,2,FALSE)))</f>
        <v/>
      </c>
      <c r="H75" s="3" t="str">
        <f>IF(Grades!H75="","",(VLOOKUP(Grades!H75,ALevels,2,FALSE)))</f>
        <v/>
      </c>
      <c r="I75" s="3" t="str">
        <f>IF(Grades!I75="","",(VLOOKUP(Grades!I75,ALevels,2,FALSE)))</f>
        <v/>
      </c>
      <c r="J75" s="3" t="str">
        <f>IF(Grades!J75="","",(VLOOKUP(Grades!J75,ALevels,2,FALSE)))</f>
        <v/>
      </c>
      <c r="K75" s="3" t="str">
        <f>IF(Grades!K75="","",(VLOOKUP(Grades!K75,ALevels,2,FALSE)))</f>
        <v/>
      </c>
      <c r="L75" s="3" t="str">
        <f>IF(Grades!L75="","",(VLOOKUP(Grades!L75,ALevels,2,FALSE)))</f>
        <v/>
      </c>
      <c r="M75" s="3" t="str">
        <f>IF(Grades!M75="","",(VLOOKUP(Grades!M75,ALevels,2,FALSE)))</f>
        <v/>
      </c>
      <c r="N75" s="3" t="str">
        <f>IF(Grades!N75="","",(VLOOKUP(Grades!N75,ALevels,2,FALSE)))</f>
        <v/>
      </c>
      <c r="O75" s="3" t="str">
        <f>IF(Grades!O75="","",(VLOOKUP(Grades!O75,ALevels,2,FALSE)))</f>
        <v/>
      </c>
      <c r="P75" s="3" t="str">
        <f>IF(Grades!P75="","",(VLOOKUP(Grades!P75,ALevels,2,FALSE)))</f>
        <v/>
      </c>
      <c r="Q75" s="3" t="str">
        <f>IF(Grades!Q75="","",(VLOOKUP(Grades!Q75,ALevels,2,FALSE)))</f>
        <v/>
      </c>
      <c r="R75" s="3" t="str">
        <f>IF(Grades!R75="","",(VLOOKUP(Grades!R75,ALevels,2,FALSE)))</f>
        <v/>
      </c>
      <c r="S75" s="3" t="str">
        <f>IF(Grades!S75="","",(VLOOKUP(Grades!S75,ALevels,2,FALSE)))</f>
        <v/>
      </c>
      <c r="T75" s="3" t="str">
        <f>IF(Grades!T75="","",(VLOOKUP(Grades!T75,ALevels,2,FALSE)))</f>
        <v/>
      </c>
      <c r="U75" s="3" t="str">
        <f>IF(Grades!U75="","",(VLOOKUP(Grades!U75,ALevels,2,FALSE)))</f>
        <v/>
      </c>
      <c r="V75" s="3" t="str">
        <f>IF(Grades!V75="","",(VLOOKUP(Grades!V75,ALevels,2,FALSE)))</f>
        <v/>
      </c>
      <c r="W75" s="3" t="str">
        <f>IF(Grades!W75="","",(VLOOKUP(Grades!W75,ALevels,2,FALSE)))</f>
        <v/>
      </c>
      <c r="X75" s="3" t="str">
        <f>IF(Grades!X75="","",(VLOOKUP(Grades!X75,ALevels,2,FALSE)))</f>
        <v/>
      </c>
      <c r="Y75" s="3" t="str">
        <f>IF(Grades!Y75="","",(VLOOKUP(Grades!Y75,ALevels,2,FALSE)))</f>
        <v/>
      </c>
      <c r="Z75" s="3" t="str">
        <f>IF(Grades!Z75="","",(VLOOKUP(Grades!Z75,ALevels,2,FALSE)))</f>
        <v/>
      </c>
      <c r="AA75" s="3" t="str">
        <f>IF(Grades!AA75="","",(VLOOKUP(Grades!AA75,ALevels,2,FALSE)))</f>
        <v/>
      </c>
      <c r="AB75" s="3" t="str">
        <f>IF(Grades!AB75="","",(VLOOKUP(Grades!AB75,ALevels,2,FALSE)))</f>
        <v/>
      </c>
      <c r="AC75" s="3" t="str">
        <f>IF(Grades!AC75="","",(VLOOKUP(Grades!AC75,ALevels,2,FALSE)))</f>
        <v/>
      </c>
      <c r="AD75" s="3" t="str">
        <f>IF(Grades!AD75="","",(VLOOKUP(Grades!AD75,ALevels,2,FALSE)))</f>
        <v/>
      </c>
      <c r="AE75" s="3" t="str">
        <f>IF(Grades!AE75="","",(VLOOKUP(Grades!AE75,ALevels,2,FALSE)))</f>
        <v/>
      </c>
      <c r="AF75" s="3" t="str">
        <f>IF(Grades!AF75="","",(VLOOKUP(Grades!AF75,ALevels,2,FALSE)))</f>
        <v/>
      </c>
      <c r="AG75" s="3" t="str">
        <f>IF(Grades!AG75="","",(VLOOKUP(Grades!AG75,ALevels,2,FALSE)))</f>
        <v/>
      </c>
      <c r="AH75" s="3" t="str">
        <f>IF(Grades!AH75="","",(VLOOKUP(Grades!AH75,ALevels,2,FALSE)))</f>
        <v/>
      </c>
      <c r="AI75" s="3" t="str">
        <f>IF(Grades!AI75="","",(VLOOKUP(Grades!AI75,ALevels,2,FALSE)))</f>
        <v/>
      </c>
      <c r="AJ75" s="3" t="str">
        <f>IF(Grades!AJ75="","",(VLOOKUP(Grades!AJ75,ALevels,2,FALSE)))</f>
        <v/>
      </c>
      <c r="AK75" s="3" t="str">
        <f>IF(Grades!AK75="","",(VLOOKUP(Grades!AK75,ALevels,2,FALSE)))</f>
        <v/>
      </c>
      <c r="AL75" s="3" t="str">
        <f>IF(Grades!AL75="","",(VLOOKUP(Grades!AL75,ALevels,2,FALSE)))</f>
        <v/>
      </c>
      <c r="AM75" s="3" t="str">
        <f>IF(Grades!AM75="","",(VLOOKUP(Grades!AM75,ALevels,2,FALSE)))</f>
        <v/>
      </c>
      <c r="AN75" s="3" t="str">
        <f>IF(Grades!AN75="","",(VLOOKUP(Grades!AN75,ALevels,2,FALSE)))</f>
        <v/>
      </c>
      <c r="AO75" s="3" t="str">
        <f>IF(Grades!AO75="","",(VLOOKUP(Grades!AO75,ALevels,2,FALSE)))</f>
        <v/>
      </c>
      <c r="AP75" s="3" t="str">
        <f>IF(Grades!AP75="","",(VLOOKUP(Grades!AP75,ALevels,2,FALSE)))</f>
        <v/>
      </c>
      <c r="AQ75" s="3" t="str">
        <f>IF(Grades!AQ75="","",(VLOOKUP(Grades!AQ75,ALevels,2,FALSE)))</f>
        <v/>
      </c>
      <c r="AR75" s="3" t="str">
        <f>IF(Grades!AR75="","",(VLOOKUP(Grades!AR75,ALevels,2,FALSE)))</f>
        <v/>
      </c>
      <c r="AS75" s="3" t="str">
        <f>IF(Grades!AS75="","",(VLOOKUP(Grades!AS75,ALevels,2,FALSE)))</f>
        <v/>
      </c>
      <c r="AT75" s="3" t="str">
        <f>IF(Grades!AT75="","",(VLOOKUP(Grades!AT75,ALevels,2,FALSE)))</f>
        <v/>
      </c>
      <c r="AU75" s="3" t="str">
        <f>IF(Grades!AU75="","",(VLOOKUP(Grades!AU75,ALevels,2,FALSE)))</f>
        <v/>
      </c>
      <c r="AV75" s="3" t="str">
        <f>IF(Grades!AV75="","",(VLOOKUP(Grades!AV75,ALevels,2,FALSE)))</f>
        <v/>
      </c>
      <c r="AW75" s="6" t="str">
        <f>IF(Grades!AW75="","",(VLOOKUP(Grades!AW75,ASLevels,2,FALSE)))</f>
        <v/>
      </c>
      <c r="AX75" s="6" t="str">
        <f>IF(Grades!AX75="","",(VLOOKUP(Grades!AX75,ASLevels,2,FALSE)))</f>
        <v/>
      </c>
      <c r="AY75" s="6" t="str">
        <f>IF(Grades!AY75="","",(VLOOKUP(Grades!AY75,ASLevels,2,FALSE)))</f>
        <v/>
      </c>
      <c r="AZ75" s="6" t="str">
        <f>IF(Grades!AZ75="","",(VLOOKUP(Grades!AZ75,ASLevels,2,FALSE)))</f>
        <v/>
      </c>
      <c r="BA75" s="6" t="str">
        <f>IF(Grades!BA75="","",(VLOOKUP(Grades!BA75,ASLevels,2,FALSE)))</f>
        <v/>
      </c>
      <c r="BB75" s="6" t="str">
        <f>IF(Grades!BB75="","",(VLOOKUP(Grades!BB75,ASLevels,2,FALSE)))</f>
        <v/>
      </c>
      <c r="BC75" s="6" t="str">
        <f>IF(Grades!BC75="","",(VLOOKUP(Grades!BC75,ASLevels,2,FALSE)))</f>
        <v/>
      </c>
      <c r="BD75" s="6" t="str">
        <f>IF(Grades!BD75="","",(VLOOKUP(Grades!BD75,ASLevels,2,FALSE)))</f>
        <v/>
      </c>
      <c r="BE75" s="6" t="str">
        <f>IF(Grades!BE75="","",(VLOOKUP(Grades!BE75,ASLevels,2,FALSE)))</f>
        <v/>
      </c>
      <c r="BF75" s="6" t="str">
        <f>IF(Grades!BF75="","",(VLOOKUP(Grades!BF75,ASLevels,2,FALSE)))</f>
        <v/>
      </c>
      <c r="BG75" s="6" t="str">
        <f>IF(Grades!BG75="","",(VLOOKUP(Grades!BG75,ASLevels,2,FALSE)))</f>
        <v/>
      </c>
      <c r="BH75" s="6" t="str">
        <f>IF(Grades!BH75="","",(VLOOKUP(Grades!BH75,ASLevels,2,FALSE)))</f>
        <v/>
      </c>
      <c r="BI75" s="6" t="str">
        <f>IF(Grades!BI75="","",(VLOOKUP(Grades!BI75,ASLevels,2,FALSE)))</f>
        <v/>
      </c>
      <c r="BJ75" s="6" t="str">
        <f>IF(Grades!BJ75="","",(VLOOKUP(Grades!BJ75,ASLevels,2,FALSE)))</f>
        <v/>
      </c>
      <c r="BK75" s="6" t="str">
        <f>IF(Grades!BK75="","",(VLOOKUP(Grades!BK75,ASLevels,2,FALSE)))</f>
        <v/>
      </c>
      <c r="BL75" s="6" t="str">
        <f>IF(Grades!BL75="","",(VLOOKUP(Grades!BL75,ASLevels,2,FALSE)))</f>
        <v/>
      </c>
      <c r="BM75" s="6" t="str">
        <f>IF(Grades!BM75="","",(VLOOKUP(Grades!BM75,ASLevels,2,FALSE)))</f>
        <v/>
      </c>
      <c r="BN75" s="6" t="str">
        <f>IF(Grades!BN75="","",(VLOOKUP(Grades!BN75,ASLevels,2,FALSE)))</f>
        <v/>
      </c>
      <c r="BO75" s="6" t="str">
        <f>IF(Grades!BO75="","",(VLOOKUP(Grades!BO75,ASLevels,2,FALSE)))</f>
        <v/>
      </c>
      <c r="BP75" s="6" t="str">
        <f>IF(Grades!BP75="","",(VLOOKUP(Grades!BP75,ASLevels,2,FALSE)))</f>
        <v/>
      </c>
      <c r="BQ75" s="6" t="str">
        <f>IF(Grades!BQ75="","",(VLOOKUP(Grades!BQ75,ASLevels,2,FALSE)))</f>
        <v/>
      </c>
      <c r="BR75" s="6" t="str">
        <f>IF(Grades!BR75="","",(VLOOKUP(Grades!BR75,ASLevels,2,FALSE)))</f>
        <v/>
      </c>
      <c r="BS75" s="6" t="str">
        <f>IF(Grades!BS75="","",(VLOOKUP(Grades!BS75,ASLevels,2,FALSE)))</f>
        <v/>
      </c>
      <c r="BT75" s="6" t="str">
        <f>IF(Grades!BT75="","",(VLOOKUP(Grades!BT75,ASLevels,2,FALSE)))</f>
        <v/>
      </c>
      <c r="BU75" s="6" t="str">
        <f>IF(Grades!BU75="","",(VLOOKUP(Grades!BU75,ASLevels,2,FALSE)))</f>
        <v/>
      </c>
      <c r="BV75" s="6" t="str">
        <f>IF(Grades!BV75="","",(VLOOKUP(Grades!BV75,ASLevels,2,FALSE)))</f>
        <v/>
      </c>
      <c r="BW75" s="6" t="str">
        <f>IF(Grades!BW75="","",(VLOOKUP(Grades!BW75,ASLevels,2,FALSE)))</f>
        <v/>
      </c>
      <c r="BX75" s="6" t="str">
        <f>IF(Grades!BX75="","",(VLOOKUP(Grades!BX75,ASLevels,2,FALSE)))</f>
        <v/>
      </c>
      <c r="BY75" s="6" t="str">
        <f>IF(Grades!BY75="","",(VLOOKUP(Grades!BY75,ASLevels,2,FALSE)))</f>
        <v/>
      </c>
      <c r="BZ75" s="6" t="str">
        <f>IF(Grades!BZ75="","",(VLOOKUP(Grades!BZ75,ASLevels,2,FALSE)))</f>
        <v/>
      </c>
      <c r="CA75" s="6" t="str">
        <f>IF(Grades!CA75="","",(VLOOKUP(Grades!CA75,ASLevels,2,FALSE)))</f>
        <v/>
      </c>
      <c r="CB75" s="6" t="str">
        <f>IF(Grades!CB75="","",(VLOOKUP(Grades!CB75,ASLevels,2,FALSE)))</f>
        <v/>
      </c>
      <c r="CC75" s="6" t="str">
        <f>IF(Grades!CC75="","",(VLOOKUP(Grades!CC75,ASLevels,2,FALSE)))</f>
        <v/>
      </c>
      <c r="CD75" s="6" t="str">
        <f>IF(Grades!CD75="","",(VLOOKUP(Grades!CD75,ASLevels,2,FALSE)))</f>
        <v/>
      </c>
      <c r="CE75" s="6" t="str">
        <f>IF(Grades!CE75="","",(VLOOKUP(Grades!CE75,ASLevels,2,FALSE)))</f>
        <v/>
      </c>
      <c r="CF75" s="6" t="str">
        <f>IF(Grades!CF75="","",(VLOOKUP(Grades!CF75,ASLevels,2,FALSE)))</f>
        <v/>
      </c>
      <c r="CG75" s="6" t="str">
        <f>IF(Grades!CG75="","",(VLOOKUP(Grades!CG75,ASLevels,2,FALSE)))</f>
        <v/>
      </c>
      <c r="CH75" s="6" t="str">
        <f>IF(Grades!CH75="","",(VLOOKUP(Grades!CH75,ASLevels,2,FALSE)))</f>
        <v/>
      </c>
      <c r="CI75" s="6" t="str">
        <f>IF(Grades!CI75="","",(VLOOKUP(Grades!CI75,ASLevels,2,FALSE)))</f>
        <v/>
      </c>
      <c r="CJ75" s="6" t="str">
        <f>IF(Grades!CJ75="","",(VLOOKUP(Grades!CJ75,ASLevels,2,FALSE)))</f>
        <v/>
      </c>
      <c r="CK75" s="6" t="str">
        <f>IF(Grades!CK75="","",(VLOOKUP(Grades!CK75,ASLevels,2,FALSE)))</f>
        <v/>
      </c>
      <c r="CL75" s="6" t="str">
        <f>IF(Grades!CL75="","",(VLOOKUP(Grades!CL75,ASLevels,2,FALSE)))</f>
        <v/>
      </c>
      <c r="CM75" s="6" t="str">
        <f>IF(Grades!CM75="","",(VLOOKUP(Grades!CM75,ASLevels,2,FALSE)))</f>
        <v/>
      </c>
      <c r="CN75" s="6" t="str">
        <f>IF(Grades!CN75="","",(VLOOKUP(Grades!CN75,ASLevels,2,FALSE)))</f>
        <v/>
      </c>
      <c r="CO75" s="39" t="str">
        <f>IF(Grades!CO75="","",(VLOOKUP(Grades!CO75,EP,2,FALSE)))</f>
        <v/>
      </c>
      <c r="CP75" s="9" t="str">
        <f>IF(Grades!CP75="","",(VLOOKUP(Grades!CP75,KeySkills,2,FALSE)))</f>
        <v/>
      </c>
      <c r="CQ75" s="9" t="str">
        <f>IF(Grades!CQ75="","",(VLOOKUP(Grades!CQ75,KeySkills,2,FALSE)))</f>
        <v/>
      </c>
      <c r="CR75" s="9" t="str">
        <f>IF(Grades!CR75="","",(VLOOKUP(Grades!CR75,KeySkills,2,FALSE)))</f>
        <v/>
      </c>
      <c r="CS75" s="13" t="str">
        <f>IF(Grades!CS75="","",(VLOOKUP(Grades!CS75,BTECOCRNatCert,2,FALSE)))</f>
        <v/>
      </c>
      <c r="CT75" s="13" t="str">
        <f>IF(Grades!CT75="","",(VLOOKUP(Grades!CT75,BTECOCRNatCert,2,FALSE)))</f>
        <v/>
      </c>
      <c r="CU75" s="13" t="str">
        <f>IF(Grades!CU75="","",(VLOOKUP(Grades!CU75,BTECOCRNatCert,2,FALSE)))</f>
        <v/>
      </c>
      <c r="CV75" s="13" t="str">
        <f>IF(Grades!CV75="","",(VLOOKUP(Grades!CV75,BTECOCRNatCert,2,FALSE)))</f>
        <v/>
      </c>
      <c r="CW75" s="13" t="str">
        <f>IF(Grades!CW75="","",(VLOOKUP(Grades!CW75,BTECOCRNatCert,2,FALSE)))</f>
        <v/>
      </c>
      <c r="CX75" s="13" t="str">
        <f>IF(Grades!CX75="","",(VLOOKUP(Grades!CX75,BTECOCRNatCert,2,FALSE)))</f>
        <v/>
      </c>
      <c r="CY75" s="13" t="str">
        <f>IF(Grades!CY75="","",(VLOOKUP(Grades!CY75,BTECOCRNatCert,2,FALSE)))</f>
        <v/>
      </c>
      <c r="CZ75" s="15" t="str">
        <f>IF(Grades!CZ75="","",(VLOOKUP(Grades!CZ75,BTECNatDip,2,FALSE)))</f>
        <v/>
      </c>
      <c r="DA75" s="15" t="str">
        <f>IF(Grades!DA75="","",(VLOOKUP(Grades!DA75,BTECNatDip,2,FALSE)))</f>
        <v/>
      </c>
      <c r="DB75" s="15" t="str">
        <f>IF(Grades!DB75="","",(VLOOKUP(Grades!DB75,BTECNatDip,2,FALSE)))</f>
        <v/>
      </c>
      <c r="DC75" s="21" t="str">
        <f>IF(Grades!DC75="","",(VLOOKUP(Grades!DC75,OCRNatDip,2,FALSE)))</f>
        <v/>
      </c>
      <c r="DD75" s="21" t="str">
        <f>IF(Grades!DD75="","",(VLOOKUP(Grades!DD75,OCRNatDip,2,FALSE)))</f>
        <v/>
      </c>
      <c r="DE75" s="21" t="str">
        <f>IF(Grades!DE75="","",(VLOOKUP(Grades!DE75,OCRNatDip,2,FALSE)))</f>
        <v/>
      </c>
      <c r="DF75" s="37" t="str">
        <f>IF(Grades!DF75="","",(VLOOKUP(Grades!DF75,BTECExtDip,2,FALSE)))</f>
        <v/>
      </c>
      <c r="DG75" s="37" t="str">
        <f>IF(Grades!DG75="","",(VLOOKUP(Grades!DG75,BTECExtDip,2,FALSE)))</f>
        <v/>
      </c>
      <c r="DH75" s="37" t="str">
        <f>IF(Grades!DH75="","",(VLOOKUP(Grades!DH75,BTECExtDip,2,FALSE)))</f>
        <v/>
      </c>
      <c r="DI75" s="21" t="str">
        <f>IF(Grades!DI75="","",(VLOOKUP(Grades!DI75,OCRExtDip,2,FALSE)))</f>
        <v/>
      </c>
      <c r="DJ75" s="21" t="str">
        <f>IF(Grades!DJ75="","",(VLOOKUP(Grades!DJ75,OCRExtDip,2,FALSE)))</f>
        <v/>
      </c>
      <c r="DK75" s="21" t="str">
        <f>IF(Grades!DK75="","",(VLOOKUP(Grades!DK75,OCRExtDip,2,FALSE)))</f>
        <v/>
      </c>
      <c r="DL75" s="17" t="str">
        <f>IF(Grades!DL75="","",(VLOOKUP(Grades!DL75,PL,2,FALSE)))</f>
        <v/>
      </c>
      <c r="DM75" s="38" t="str">
        <f>IF(Grades!DM75="","",(VLOOKUP(Grades!DM75,FSM,2,FALSE)))</f>
        <v/>
      </c>
      <c r="DN75" s="38" t="str">
        <f>IF(Grades!DN75="","",(VLOOKUP(Grades!DN75,FSM,2,FALSE)))</f>
        <v/>
      </c>
      <c r="DO75" s="9" t="str">
        <f>IF(Grades!DO75="","",(VLOOKUP(Grades!DO75,AEA,2,FALSE)))</f>
        <v/>
      </c>
      <c r="DP75" s="9" t="str">
        <f>IF(Grades!DP75="","",(VLOOKUP(Grades!DP75,AEA,2,FALSE)))</f>
        <v/>
      </c>
      <c r="DQ75" s="9" t="str">
        <f>IF(Grades!DQ75="","",(VLOOKUP(Grades!DQ75,AEA,2,FALSE)))</f>
        <v/>
      </c>
      <c r="DR75" s="62" t="str">
        <f>IF(Grades!DR75="","",(VLOOKUP(Grades!DR75,AllDip?,2,FALSE)))</f>
        <v/>
      </c>
      <c r="DT75" s="1">
        <f t="shared" si="55"/>
        <v>0</v>
      </c>
      <c r="DU75" s="1">
        <f t="shared" si="35"/>
        <v>0</v>
      </c>
      <c r="DV75" s="1">
        <f t="shared" si="36"/>
        <v>0</v>
      </c>
      <c r="DW75" s="1">
        <f t="shared" si="37"/>
        <v>0</v>
      </c>
      <c r="DX75" s="1">
        <f t="shared" si="38"/>
        <v>0</v>
      </c>
      <c r="DY75" s="172">
        <f t="shared" si="39"/>
        <v>0</v>
      </c>
      <c r="DZ75" s="1">
        <f t="shared" si="40"/>
        <v>0</v>
      </c>
      <c r="EA75" s="1">
        <f t="shared" si="41"/>
        <v>0</v>
      </c>
      <c r="EB75" s="1">
        <f t="shared" si="42"/>
        <v>0</v>
      </c>
      <c r="EC75" s="1">
        <f t="shared" si="43"/>
        <v>0</v>
      </c>
      <c r="ED75" s="1">
        <f t="shared" si="44"/>
        <v>0</v>
      </c>
      <c r="EE75" s="1">
        <f t="shared" si="45"/>
        <v>0</v>
      </c>
      <c r="EF75" s="1">
        <f t="shared" si="46"/>
        <v>0</v>
      </c>
      <c r="EG75" s="1">
        <f t="shared" si="47"/>
        <v>0</v>
      </c>
      <c r="EH75" s="1">
        <f t="shared" si="48"/>
        <v>0</v>
      </c>
      <c r="EI75" s="1">
        <f t="shared" si="49"/>
        <v>0</v>
      </c>
      <c r="EJ75" s="1">
        <f t="shared" si="50"/>
        <v>0</v>
      </c>
      <c r="EK75" s="1">
        <f t="shared" si="56"/>
        <v>0</v>
      </c>
      <c r="EL75" s="1">
        <f t="shared" si="51"/>
        <v>0</v>
      </c>
      <c r="EM75" s="1" t="e">
        <f t="shared" si="52"/>
        <v>#DIV/0!</v>
      </c>
      <c r="EN75" s="1" t="e">
        <f t="shared" si="53"/>
        <v>#DIV/0!</v>
      </c>
      <c r="EO75" s="1" t="e">
        <f t="shared" si="54"/>
        <v>#DIV/0!</v>
      </c>
    </row>
    <row r="76" spans="1:145" s="29" customFormat="1" ht="12" thickBot="1" x14ac:dyDescent="0.25">
      <c r="A76" s="95"/>
      <c r="B76" s="95"/>
      <c r="C76" s="95"/>
      <c r="D76" s="95"/>
      <c r="E76" s="30" t="str">
        <f>IF(Grades!E76="","",(VLOOKUP(Grades!E76,ALevels,2,FALSE)))</f>
        <v/>
      </c>
      <c r="F76" s="30" t="str">
        <f>IF(Grades!F76="","",(VLOOKUP(Grades!F76,ALevels,2,FALSE)))</f>
        <v/>
      </c>
      <c r="G76" s="30" t="str">
        <f>IF(Grades!G76="","",(VLOOKUP(Grades!G76,ALevels,2,FALSE)))</f>
        <v/>
      </c>
      <c r="H76" s="30" t="str">
        <f>IF(Grades!H76="","",(VLOOKUP(Grades!H76,ALevels,2,FALSE)))</f>
        <v/>
      </c>
      <c r="I76" s="30" t="str">
        <f>IF(Grades!I76="","",(VLOOKUP(Grades!I76,ALevels,2,FALSE)))</f>
        <v/>
      </c>
      <c r="J76" s="30" t="str">
        <f>IF(Grades!J76="","",(VLOOKUP(Grades!J76,ALevels,2,FALSE)))</f>
        <v/>
      </c>
      <c r="K76" s="30" t="str">
        <f>IF(Grades!K76="","",(VLOOKUP(Grades!K76,ALevels,2,FALSE)))</f>
        <v/>
      </c>
      <c r="L76" s="30" t="str">
        <f>IF(Grades!L76="","",(VLOOKUP(Grades!L76,ALevels,2,FALSE)))</f>
        <v/>
      </c>
      <c r="M76" s="30" t="str">
        <f>IF(Grades!M76="","",(VLOOKUP(Grades!M76,ALevels,2,FALSE)))</f>
        <v/>
      </c>
      <c r="N76" s="30" t="str">
        <f>IF(Grades!N76="","",(VLOOKUP(Grades!N76,ALevels,2,FALSE)))</f>
        <v/>
      </c>
      <c r="O76" s="30" t="str">
        <f>IF(Grades!O76="","",(VLOOKUP(Grades!O76,ALevels,2,FALSE)))</f>
        <v/>
      </c>
      <c r="P76" s="30" t="str">
        <f>IF(Grades!P76="","",(VLOOKUP(Grades!P76,ALevels,2,FALSE)))</f>
        <v/>
      </c>
      <c r="Q76" s="30" t="str">
        <f>IF(Grades!Q76="","",(VLOOKUP(Grades!Q76,ALevels,2,FALSE)))</f>
        <v/>
      </c>
      <c r="R76" s="30" t="str">
        <f>IF(Grades!R76="","",(VLOOKUP(Grades!R76,ALevels,2,FALSE)))</f>
        <v/>
      </c>
      <c r="S76" s="30" t="str">
        <f>IF(Grades!S76="","",(VLOOKUP(Grades!S76,ALevels,2,FALSE)))</f>
        <v/>
      </c>
      <c r="T76" s="30" t="str">
        <f>IF(Grades!T76="","",(VLOOKUP(Grades!T76,ALevels,2,FALSE)))</f>
        <v/>
      </c>
      <c r="U76" s="30" t="str">
        <f>IF(Grades!U76="","",(VLOOKUP(Grades!U76,ALevels,2,FALSE)))</f>
        <v/>
      </c>
      <c r="V76" s="30" t="str">
        <f>IF(Grades!V76="","",(VLOOKUP(Grades!V76,ALevels,2,FALSE)))</f>
        <v/>
      </c>
      <c r="W76" s="30" t="str">
        <f>IF(Grades!W76="","",(VLOOKUP(Grades!W76,ALevels,2,FALSE)))</f>
        <v/>
      </c>
      <c r="X76" s="30" t="str">
        <f>IF(Grades!X76="","",(VLOOKUP(Grades!X76,ALevels,2,FALSE)))</f>
        <v/>
      </c>
      <c r="Y76" s="30" t="str">
        <f>IF(Grades!Y76="","",(VLOOKUP(Grades!Y76,ALevels,2,FALSE)))</f>
        <v/>
      </c>
      <c r="Z76" s="30" t="str">
        <f>IF(Grades!Z76="","",(VLOOKUP(Grades!Z76,ALevels,2,FALSE)))</f>
        <v/>
      </c>
      <c r="AA76" s="30" t="str">
        <f>IF(Grades!AA76="","",(VLOOKUP(Grades!AA76,ALevels,2,FALSE)))</f>
        <v/>
      </c>
      <c r="AB76" s="30" t="str">
        <f>IF(Grades!AB76="","",(VLOOKUP(Grades!AB76,ALevels,2,FALSE)))</f>
        <v/>
      </c>
      <c r="AC76" s="30" t="str">
        <f>IF(Grades!AC76="","",(VLOOKUP(Grades!AC76,ALevels,2,FALSE)))</f>
        <v/>
      </c>
      <c r="AD76" s="30" t="str">
        <f>IF(Grades!AD76="","",(VLOOKUP(Grades!AD76,ALevels,2,FALSE)))</f>
        <v/>
      </c>
      <c r="AE76" s="30" t="str">
        <f>IF(Grades!AE76="","",(VLOOKUP(Grades!AE76,ALevels,2,FALSE)))</f>
        <v/>
      </c>
      <c r="AF76" s="30" t="str">
        <f>IF(Grades!AF76="","",(VLOOKUP(Grades!AF76,ALevels,2,FALSE)))</f>
        <v/>
      </c>
      <c r="AG76" s="30" t="str">
        <f>IF(Grades!AG76="","",(VLOOKUP(Grades!AG76,ALevels,2,FALSE)))</f>
        <v/>
      </c>
      <c r="AH76" s="30" t="str">
        <f>IF(Grades!AH76="","",(VLOOKUP(Grades!AH76,ALevels,2,FALSE)))</f>
        <v/>
      </c>
      <c r="AI76" s="30" t="str">
        <f>IF(Grades!AI76="","",(VLOOKUP(Grades!AI76,ALevels,2,FALSE)))</f>
        <v/>
      </c>
      <c r="AJ76" s="30" t="str">
        <f>IF(Grades!AJ76="","",(VLOOKUP(Grades!AJ76,ALevels,2,FALSE)))</f>
        <v/>
      </c>
      <c r="AK76" s="30" t="str">
        <f>IF(Grades!AK76="","",(VLOOKUP(Grades!AK76,ALevels,2,FALSE)))</f>
        <v/>
      </c>
      <c r="AL76" s="30" t="str">
        <f>IF(Grades!AL76="","",(VLOOKUP(Grades!AL76,ALevels,2,FALSE)))</f>
        <v/>
      </c>
      <c r="AM76" s="30" t="str">
        <f>IF(Grades!AM76="","",(VLOOKUP(Grades!AM76,ALevels,2,FALSE)))</f>
        <v/>
      </c>
      <c r="AN76" s="30" t="str">
        <f>IF(Grades!AN76="","",(VLOOKUP(Grades!AN76,ALevels,2,FALSE)))</f>
        <v/>
      </c>
      <c r="AO76" s="30" t="str">
        <f>IF(Grades!AO76="","",(VLOOKUP(Grades!AO76,ALevels,2,FALSE)))</f>
        <v/>
      </c>
      <c r="AP76" s="30" t="str">
        <f>IF(Grades!AP76="","",(VLOOKUP(Grades!AP76,ALevels,2,FALSE)))</f>
        <v/>
      </c>
      <c r="AQ76" s="30" t="str">
        <f>IF(Grades!AQ76="","",(VLOOKUP(Grades!AQ76,ALevels,2,FALSE)))</f>
        <v/>
      </c>
      <c r="AR76" s="30" t="str">
        <f>IF(Grades!AR76="","",(VLOOKUP(Grades!AR76,ALevels,2,FALSE)))</f>
        <v/>
      </c>
      <c r="AS76" s="30" t="str">
        <f>IF(Grades!AS76="","",(VLOOKUP(Grades!AS76,ALevels,2,FALSE)))</f>
        <v/>
      </c>
      <c r="AT76" s="30" t="str">
        <f>IF(Grades!AT76="","",(VLOOKUP(Grades!AT76,ALevels,2,FALSE)))</f>
        <v/>
      </c>
      <c r="AU76" s="30" t="str">
        <f>IF(Grades!AU76="","",(VLOOKUP(Grades!AU76,ALevels,2,FALSE)))</f>
        <v/>
      </c>
      <c r="AV76" s="30" t="str">
        <f>IF(Grades!AV76="","",(VLOOKUP(Grades!AV76,ALevels,2,FALSE)))</f>
        <v/>
      </c>
      <c r="AW76" s="64" t="str">
        <f>IF(Grades!AW76="","",(VLOOKUP(Grades!AW76,ASLevels,2,FALSE)))</f>
        <v/>
      </c>
      <c r="AX76" s="64" t="str">
        <f>IF(Grades!AX76="","",(VLOOKUP(Grades!AX76,ASLevels,2,FALSE)))</f>
        <v/>
      </c>
      <c r="AY76" s="64" t="str">
        <f>IF(Grades!AY76="","",(VLOOKUP(Grades!AY76,ASLevels,2,FALSE)))</f>
        <v/>
      </c>
      <c r="AZ76" s="64" t="str">
        <f>IF(Grades!AZ76="","",(VLOOKUP(Grades!AZ76,ASLevels,2,FALSE)))</f>
        <v/>
      </c>
      <c r="BA76" s="64" t="str">
        <f>IF(Grades!BA76="","",(VLOOKUP(Grades!BA76,ASLevels,2,FALSE)))</f>
        <v/>
      </c>
      <c r="BB76" s="64" t="str">
        <f>IF(Grades!BB76="","",(VLOOKUP(Grades!BB76,ASLevels,2,FALSE)))</f>
        <v/>
      </c>
      <c r="BC76" s="64" t="str">
        <f>IF(Grades!BC76="","",(VLOOKUP(Grades!BC76,ASLevels,2,FALSE)))</f>
        <v/>
      </c>
      <c r="BD76" s="64" t="str">
        <f>IF(Grades!BD76="","",(VLOOKUP(Grades!BD76,ASLevels,2,FALSE)))</f>
        <v/>
      </c>
      <c r="BE76" s="64" t="str">
        <f>IF(Grades!BE76="","",(VLOOKUP(Grades!BE76,ASLevels,2,FALSE)))</f>
        <v/>
      </c>
      <c r="BF76" s="64" t="str">
        <f>IF(Grades!BF76="","",(VLOOKUP(Grades!BF76,ASLevels,2,FALSE)))</f>
        <v/>
      </c>
      <c r="BG76" s="64" t="str">
        <f>IF(Grades!BG76="","",(VLOOKUP(Grades!BG76,ASLevels,2,FALSE)))</f>
        <v/>
      </c>
      <c r="BH76" s="64" t="str">
        <f>IF(Grades!BH76="","",(VLOOKUP(Grades!BH76,ASLevels,2,FALSE)))</f>
        <v/>
      </c>
      <c r="BI76" s="64" t="str">
        <f>IF(Grades!BI76="","",(VLOOKUP(Grades!BI76,ASLevels,2,FALSE)))</f>
        <v/>
      </c>
      <c r="BJ76" s="64" t="str">
        <f>IF(Grades!BJ76="","",(VLOOKUP(Grades!BJ76,ASLevels,2,FALSE)))</f>
        <v/>
      </c>
      <c r="BK76" s="64" t="str">
        <f>IF(Grades!BK76="","",(VLOOKUP(Grades!BK76,ASLevels,2,FALSE)))</f>
        <v/>
      </c>
      <c r="BL76" s="64" t="str">
        <f>IF(Grades!BL76="","",(VLOOKUP(Grades!BL76,ASLevels,2,FALSE)))</f>
        <v/>
      </c>
      <c r="BM76" s="64" t="str">
        <f>IF(Grades!BM76="","",(VLOOKUP(Grades!BM76,ASLevels,2,FALSE)))</f>
        <v/>
      </c>
      <c r="BN76" s="64" t="str">
        <f>IF(Grades!BN76="","",(VLOOKUP(Grades!BN76,ASLevels,2,FALSE)))</f>
        <v/>
      </c>
      <c r="BO76" s="64" t="str">
        <f>IF(Grades!BO76="","",(VLOOKUP(Grades!BO76,ASLevels,2,FALSE)))</f>
        <v/>
      </c>
      <c r="BP76" s="64" t="str">
        <f>IF(Grades!BP76="","",(VLOOKUP(Grades!BP76,ASLevels,2,FALSE)))</f>
        <v/>
      </c>
      <c r="BQ76" s="64" t="str">
        <f>IF(Grades!BQ76="","",(VLOOKUP(Grades!BQ76,ASLevels,2,FALSE)))</f>
        <v/>
      </c>
      <c r="BR76" s="64" t="str">
        <f>IF(Grades!BR76="","",(VLOOKUP(Grades!BR76,ASLevels,2,FALSE)))</f>
        <v/>
      </c>
      <c r="BS76" s="64" t="str">
        <f>IF(Grades!BS76="","",(VLOOKUP(Grades!BS76,ASLevels,2,FALSE)))</f>
        <v/>
      </c>
      <c r="BT76" s="64" t="str">
        <f>IF(Grades!BT76="","",(VLOOKUP(Grades!BT76,ASLevels,2,FALSE)))</f>
        <v/>
      </c>
      <c r="BU76" s="64" t="str">
        <f>IF(Grades!BU76="","",(VLOOKUP(Grades!BU76,ASLevels,2,FALSE)))</f>
        <v/>
      </c>
      <c r="BV76" s="64" t="str">
        <f>IF(Grades!BV76="","",(VLOOKUP(Grades!BV76,ASLevels,2,FALSE)))</f>
        <v/>
      </c>
      <c r="BW76" s="64" t="str">
        <f>IF(Grades!BW76="","",(VLOOKUP(Grades!BW76,ASLevels,2,FALSE)))</f>
        <v/>
      </c>
      <c r="BX76" s="64" t="str">
        <f>IF(Grades!BX76="","",(VLOOKUP(Grades!BX76,ASLevels,2,FALSE)))</f>
        <v/>
      </c>
      <c r="BY76" s="64" t="str">
        <f>IF(Grades!BY76="","",(VLOOKUP(Grades!BY76,ASLevels,2,FALSE)))</f>
        <v/>
      </c>
      <c r="BZ76" s="64" t="str">
        <f>IF(Grades!BZ76="","",(VLOOKUP(Grades!BZ76,ASLevels,2,FALSE)))</f>
        <v/>
      </c>
      <c r="CA76" s="64" t="str">
        <f>IF(Grades!CA76="","",(VLOOKUP(Grades!CA76,ASLevels,2,FALSE)))</f>
        <v/>
      </c>
      <c r="CB76" s="64" t="str">
        <f>IF(Grades!CB76="","",(VLOOKUP(Grades!CB76,ASLevels,2,FALSE)))</f>
        <v/>
      </c>
      <c r="CC76" s="64" t="str">
        <f>IF(Grades!CC76="","",(VLOOKUP(Grades!CC76,ASLevels,2,FALSE)))</f>
        <v/>
      </c>
      <c r="CD76" s="64" t="str">
        <f>IF(Grades!CD76="","",(VLOOKUP(Grades!CD76,ASLevels,2,FALSE)))</f>
        <v/>
      </c>
      <c r="CE76" s="64" t="str">
        <f>IF(Grades!CE76="","",(VLOOKUP(Grades!CE76,ASLevels,2,FALSE)))</f>
        <v/>
      </c>
      <c r="CF76" s="64" t="str">
        <f>IF(Grades!CF76="","",(VLOOKUP(Grades!CF76,ASLevels,2,FALSE)))</f>
        <v/>
      </c>
      <c r="CG76" s="64" t="str">
        <f>IF(Grades!CG76="","",(VLOOKUP(Grades!CG76,ASLevels,2,FALSE)))</f>
        <v/>
      </c>
      <c r="CH76" s="64" t="str">
        <f>IF(Grades!CH76="","",(VLOOKUP(Grades!CH76,ASLevels,2,FALSE)))</f>
        <v/>
      </c>
      <c r="CI76" s="64" t="str">
        <f>IF(Grades!CI76="","",(VLOOKUP(Grades!CI76,ASLevels,2,FALSE)))</f>
        <v/>
      </c>
      <c r="CJ76" s="64" t="str">
        <f>IF(Grades!CJ76="","",(VLOOKUP(Grades!CJ76,ASLevels,2,FALSE)))</f>
        <v/>
      </c>
      <c r="CK76" s="64" t="str">
        <f>IF(Grades!CK76="","",(VLOOKUP(Grades!CK76,ASLevels,2,FALSE)))</f>
        <v/>
      </c>
      <c r="CL76" s="64" t="str">
        <f>IF(Grades!CL76="","",(VLOOKUP(Grades!CL76,ASLevels,2,FALSE)))</f>
        <v/>
      </c>
      <c r="CM76" s="64" t="str">
        <f>IF(Grades!CM76="","",(VLOOKUP(Grades!CM76,ASLevels,2,FALSE)))</f>
        <v/>
      </c>
      <c r="CN76" s="64" t="str">
        <f>IF(Grades!CN76="","",(VLOOKUP(Grades!CN76,ASLevels,2,FALSE)))</f>
        <v/>
      </c>
      <c r="CO76" s="70" t="str">
        <f>IF(Grades!CO76="","",(VLOOKUP(Grades!CO76,EP,2,FALSE)))</f>
        <v/>
      </c>
      <c r="CP76" s="31" t="str">
        <f>IF(Grades!CP76="","",(VLOOKUP(Grades!CP76,KeySkills,2,FALSE)))</f>
        <v/>
      </c>
      <c r="CQ76" s="31" t="str">
        <f>IF(Grades!CQ76="","",(VLOOKUP(Grades!CQ76,KeySkills,2,FALSE)))</f>
        <v/>
      </c>
      <c r="CR76" s="31" t="str">
        <f>IF(Grades!CR76="","",(VLOOKUP(Grades!CR76,KeySkills,2,FALSE)))</f>
        <v/>
      </c>
      <c r="CS76" s="65" t="str">
        <f>IF(Grades!CS76="","",(VLOOKUP(Grades!CS76,BTECOCRNatCert,2,FALSE)))</f>
        <v/>
      </c>
      <c r="CT76" s="65" t="str">
        <f>IF(Grades!CT76="","",(VLOOKUP(Grades!CT76,BTECOCRNatCert,2,FALSE)))</f>
        <v/>
      </c>
      <c r="CU76" s="65" t="str">
        <f>IF(Grades!CU76="","",(VLOOKUP(Grades!CU76,BTECOCRNatCert,2,FALSE)))</f>
        <v/>
      </c>
      <c r="CV76" s="65" t="str">
        <f>IF(Grades!CV76="","",(VLOOKUP(Grades!CV76,BTECOCRNatCert,2,FALSE)))</f>
        <v/>
      </c>
      <c r="CW76" s="65" t="str">
        <f>IF(Grades!CW76="","",(VLOOKUP(Grades!CW76,BTECOCRNatCert,2,FALSE)))</f>
        <v/>
      </c>
      <c r="CX76" s="65" t="str">
        <f>IF(Grades!CX76="","",(VLOOKUP(Grades!CX76,BTECOCRNatCert,2,FALSE)))</f>
        <v/>
      </c>
      <c r="CY76" s="65" t="str">
        <f>IF(Grades!CY76="","",(VLOOKUP(Grades!CY76,BTECOCRNatCert,2,FALSE)))</f>
        <v/>
      </c>
      <c r="CZ76" s="66" t="str">
        <f>IF(Grades!CZ76="","",(VLOOKUP(Grades!CZ76,BTECNatDip,2,FALSE)))</f>
        <v/>
      </c>
      <c r="DA76" s="66" t="str">
        <f>IF(Grades!DA76="","",(VLOOKUP(Grades!DA76,BTECNatDip,2,FALSE)))</f>
        <v/>
      </c>
      <c r="DB76" s="66" t="str">
        <f>IF(Grades!DB76="","",(VLOOKUP(Grades!DB76,BTECNatDip,2,FALSE)))</f>
        <v/>
      </c>
      <c r="DC76" s="67" t="str">
        <f>IF(Grades!DC76="","",(VLOOKUP(Grades!DC76,OCRNatDip,2,FALSE)))</f>
        <v/>
      </c>
      <c r="DD76" s="67" t="str">
        <f>IF(Grades!DD76="","",(VLOOKUP(Grades!DD76,OCRNatDip,2,FALSE)))</f>
        <v/>
      </c>
      <c r="DE76" s="67" t="str">
        <f>IF(Grades!DE76="","",(VLOOKUP(Grades!DE76,OCRNatDip,2,FALSE)))</f>
        <v/>
      </c>
      <c r="DF76" s="68" t="str">
        <f>IF(Grades!DF76="","",(VLOOKUP(Grades!DF76,BTECExtDip,2,FALSE)))</f>
        <v/>
      </c>
      <c r="DG76" s="68" t="str">
        <f>IF(Grades!DG76="","",(VLOOKUP(Grades!DG76,BTECExtDip,2,FALSE)))</f>
        <v/>
      </c>
      <c r="DH76" s="68" t="str">
        <f>IF(Grades!DH76="","",(VLOOKUP(Grades!DH76,BTECExtDip,2,FALSE)))</f>
        <v/>
      </c>
      <c r="DI76" s="67" t="str">
        <f>IF(Grades!DI76="","",(VLOOKUP(Grades!DI76,OCRExtDip,2,FALSE)))</f>
        <v/>
      </c>
      <c r="DJ76" s="67" t="str">
        <f>IF(Grades!DJ76="","",(VLOOKUP(Grades!DJ76,OCRExtDip,2,FALSE)))</f>
        <v/>
      </c>
      <c r="DK76" s="67" t="str">
        <f>IF(Grades!DK76="","",(VLOOKUP(Grades!DK76,OCRExtDip,2,FALSE)))</f>
        <v/>
      </c>
      <c r="DL76" s="32" t="str">
        <f>IF(Grades!DL76="","",(VLOOKUP(Grades!DL76,PL,2,FALSE)))</f>
        <v/>
      </c>
      <c r="DM76" s="69" t="str">
        <f>IF(Grades!DM76="","",(VLOOKUP(Grades!DM76,FSM,2,FALSE)))</f>
        <v/>
      </c>
      <c r="DN76" s="69" t="str">
        <f>IF(Grades!DN76="","",(VLOOKUP(Grades!DN76,FSM,2,FALSE)))</f>
        <v/>
      </c>
      <c r="DO76" s="31" t="str">
        <f>IF(Grades!DO76="","",(VLOOKUP(Grades!DO76,AEA,2,FALSE)))</f>
        <v/>
      </c>
      <c r="DP76" s="31" t="str">
        <f>IF(Grades!DP76="","",(VLOOKUP(Grades!DP76,AEA,2,FALSE)))</f>
        <v/>
      </c>
      <c r="DQ76" s="31" t="str">
        <f>IF(Grades!DQ76="","",(VLOOKUP(Grades!DQ76,AEA,2,FALSE)))</f>
        <v/>
      </c>
      <c r="DR76" s="71" t="str">
        <f>IF(Grades!DR76="","",(VLOOKUP(Grades!DR76,AllDip?,2,FALSE)))</f>
        <v/>
      </c>
      <c r="DT76" s="1">
        <f t="shared" si="55"/>
        <v>0</v>
      </c>
      <c r="DU76" s="1">
        <f t="shared" si="35"/>
        <v>0</v>
      </c>
      <c r="DV76" s="1">
        <f t="shared" si="36"/>
        <v>0</v>
      </c>
      <c r="DW76" s="29">
        <f t="shared" si="37"/>
        <v>0</v>
      </c>
      <c r="DX76" s="29">
        <f t="shared" si="38"/>
        <v>0</v>
      </c>
      <c r="DY76" s="29">
        <f>COUNT(CP76)</f>
        <v>0</v>
      </c>
      <c r="DZ76" s="29">
        <f t="shared" si="40"/>
        <v>0</v>
      </c>
      <c r="EA76" s="29">
        <f t="shared" si="41"/>
        <v>0</v>
      </c>
      <c r="EB76" s="29">
        <f t="shared" si="42"/>
        <v>0</v>
      </c>
      <c r="EC76" s="29">
        <f t="shared" si="43"/>
        <v>0</v>
      </c>
      <c r="ED76" s="29">
        <f t="shared" si="44"/>
        <v>0</v>
      </c>
      <c r="EE76" s="29">
        <f t="shared" si="45"/>
        <v>0</v>
      </c>
      <c r="EF76" s="29">
        <f t="shared" si="46"/>
        <v>0</v>
      </c>
      <c r="EG76" s="29">
        <f t="shared" si="47"/>
        <v>0</v>
      </c>
      <c r="EH76" s="29">
        <f t="shared" si="48"/>
        <v>0</v>
      </c>
      <c r="EI76" s="29">
        <f t="shared" si="49"/>
        <v>0</v>
      </c>
      <c r="EJ76" s="29">
        <f t="shared" si="50"/>
        <v>0</v>
      </c>
      <c r="EK76" s="1">
        <f t="shared" si="56"/>
        <v>0</v>
      </c>
      <c r="EL76" s="1">
        <f t="shared" si="51"/>
        <v>0</v>
      </c>
      <c r="EM76" s="29" t="e">
        <f t="shared" si="52"/>
        <v>#DIV/0!</v>
      </c>
      <c r="EN76" s="29" t="e">
        <f t="shared" si="53"/>
        <v>#DIV/0!</v>
      </c>
      <c r="EO76" s="29" t="e">
        <f t="shared" si="54"/>
        <v>#DIV/0!</v>
      </c>
    </row>
    <row r="77" spans="1:145" x14ac:dyDescent="0.2">
      <c r="A77" s="33" t="s">
        <v>77</v>
      </c>
      <c r="E77" s="34">
        <f t="shared" ref="E77:AJ77" si="57">SUM(E3:E76)</f>
        <v>0</v>
      </c>
      <c r="F77" s="34">
        <f t="shared" si="57"/>
        <v>0</v>
      </c>
      <c r="G77" s="34">
        <f t="shared" si="57"/>
        <v>0</v>
      </c>
      <c r="H77" s="34">
        <f t="shared" si="57"/>
        <v>0</v>
      </c>
      <c r="I77" s="34">
        <f t="shared" si="57"/>
        <v>0</v>
      </c>
      <c r="J77" s="34">
        <f t="shared" si="57"/>
        <v>0</v>
      </c>
      <c r="K77" s="34">
        <f t="shared" si="57"/>
        <v>0</v>
      </c>
      <c r="L77" s="34">
        <f t="shared" si="57"/>
        <v>0</v>
      </c>
      <c r="M77" s="34">
        <f t="shared" si="57"/>
        <v>0</v>
      </c>
      <c r="N77" s="34">
        <f t="shared" si="57"/>
        <v>0</v>
      </c>
      <c r="O77" s="34">
        <f t="shared" si="57"/>
        <v>0</v>
      </c>
      <c r="P77" s="34">
        <f t="shared" si="57"/>
        <v>0</v>
      </c>
      <c r="Q77" s="34">
        <f t="shared" si="57"/>
        <v>0</v>
      </c>
      <c r="R77" s="34">
        <f t="shared" si="57"/>
        <v>0</v>
      </c>
      <c r="S77" s="34">
        <f t="shared" si="57"/>
        <v>0</v>
      </c>
      <c r="T77" s="34">
        <f t="shared" si="57"/>
        <v>0</v>
      </c>
      <c r="U77" s="34">
        <f t="shared" si="57"/>
        <v>0</v>
      </c>
      <c r="V77" s="34">
        <f t="shared" si="57"/>
        <v>0</v>
      </c>
      <c r="W77" s="34">
        <f t="shared" si="57"/>
        <v>0</v>
      </c>
      <c r="X77" s="34">
        <f t="shared" si="57"/>
        <v>0</v>
      </c>
      <c r="Y77" s="34">
        <f t="shared" si="57"/>
        <v>0</v>
      </c>
      <c r="Z77" s="34">
        <f t="shared" si="57"/>
        <v>0</v>
      </c>
      <c r="AA77" s="34">
        <f t="shared" si="57"/>
        <v>0</v>
      </c>
      <c r="AB77" s="34">
        <f t="shared" si="57"/>
        <v>0</v>
      </c>
      <c r="AC77" s="34">
        <f t="shared" si="57"/>
        <v>0</v>
      </c>
      <c r="AD77" s="34">
        <f t="shared" si="57"/>
        <v>0</v>
      </c>
      <c r="AE77" s="34">
        <f t="shared" si="57"/>
        <v>0</v>
      </c>
      <c r="AF77" s="34">
        <f t="shared" si="57"/>
        <v>0</v>
      </c>
      <c r="AG77" s="34">
        <f t="shared" si="57"/>
        <v>0</v>
      </c>
      <c r="AH77" s="34">
        <f t="shared" si="57"/>
        <v>0</v>
      </c>
      <c r="AI77" s="34">
        <f t="shared" si="57"/>
        <v>0</v>
      </c>
      <c r="AJ77" s="34">
        <f t="shared" si="57"/>
        <v>0</v>
      </c>
      <c r="AK77" s="34">
        <f t="shared" ref="AK77:BP77" si="58">SUM(AK3:AK76)</f>
        <v>0</v>
      </c>
      <c r="AL77" s="34">
        <f t="shared" si="58"/>
        <v>0</v>
      </c>
      <c r="AM77" s="34">
        <f t="shared" si="58"/>
        <v>0</v>
      </c>
      <c r="AN77" s="34">
        <f t="shared" si="58"/>
        <v>0</v>
      </c>
      <c r="AO77" s="34">
        <f t="shared" si="58"/>
        <v>0</v>
      </c>
      <c r="AP77" s="34">
        <f t="shared" si="58"/>
        <v>0</v>
      </c>
      <c r="AQ77" s="34">
        <f t="shared" si="58"/>
        <v>0</v>
      </c>
      <c r="AR77" s="34">
        <f t="shared" si="58"/>
        <v>0</v>
      </c>
      <c r="AS77" s="34">
        <f t="shared" si="58"/>
        <v>0</v>
      </c>
      <c r="AT77" s="34">
        <f t="shared" si="58"/>
        <v>0</v>
      </c>
      <c r="AU77" s="34">
        <f t="shared" si="58"/>
        <v>0</v>
      </c>
      <c r="AV77" s="34">
        <f t="shared" si="58"/>
        <v>0</v>
      </c>
      <c r="AW77" s="35">
        <f t="shared" si="58"/>
        <v>0</v>
      </c>
      <c r="AX77" s="35">
        <f t="shared" si="58"/>
        <v>0</v>
      </c>
      <c r="AY77" s="35">
        <f t="shared" si="58"/>
        <v>0</v>
      </c>
      <c r="AZ77" s="35">
        <f t="shared" si="58"/>
        <v>0</v>
      </c>
      <c r="BA77" s="35">
        <f t="shared" si="58"/>
        <v>0</v>
      </c>
      <c r="BB77" s="35">
        <f t="shared" si="58"/>
        <v>0</v>
      </c>
      <c r="BC77" s="35">
        <f t="shared" si="58"/>
        <v>0</v>
      </c>
      <c r="BD77" s="35">
        <f t="shared" si="58"/>
        <v>0</v>
      </c>
      <c r="BE77" s="35">
        <f t="shared" si="58"/>
        <v>0</v>
      </c>
      <c r="BF77" s="35">
        <f t="shared" si="58"/>
        <v>0</v>
      </c>
      <c r="BG77" s="35">
        <f t="shared" si="58"/>
        <v>0</v>
      </c>
      <c r="BH77" s="35">
        <f t="shared" si="58"/>
        <v>0</v>
      </c>
      <c r="BI77" s="35">
        <f t="shared" si="58"/>
        <v>0</v>
      </c>
      <c r="BJ77" s="35">
        <f t="shared" si="58"/>
        <v>0</v>
      </c>
      <c r="BK77" s="35">
        <f t="shared" si="58"/>
        <v>0</v>
      </c>
      <c r="BL77" s="35">
        <f t="shared" si="58"/>
        <v>0</v>
      </c>
      <c r="BM77" s="35">
        <f t="shared" si="58"/>
        <v>0</v>
      </c>
      <c r="BN77" s="35">
        <f t="shared" si="58"/>
        <v>0</v>
      </c>
      <c r="BO77" s="35">
        <f t="shared" si="58"/>
        <v>0</v>
      </c>
      <c r="BP77" s="35">
        <f t="shared" si="58"/>
        <v>0</v>
      </c>
      <c r="BQ77" s="35">
        <f t="shared" ref="BQ77:CW77" si="59">SUM(BQ3:BQ76)</f>
        <v>0</v>
      </c>
      <c r="BR77" s="35">
        <f t="shared" si="59"/>
        <v>0</v>
      </c>
      <c r="BS77" s="35">
        <f t="shared" si="59"/>
        <v>0</v>
      </c>
      <c r="BT77" s="35">
        <f t="shared" si="59"/>
        <v>0</v>
      </c>
      <c r="BU77" s="35">
        <f t="shared" si="59"/>
        <v>0</v>
      </c>
      <c r="BV77" s="35">
        <f t="shared" si="59"/>
        <v>0</v>
      </c>
      <c r="BW77" s="35">
        <f t="shared" si="59"/>
        <v>0</v>
      </c>
      <c r="BX77" s="35">
        <f t="shared" si="59"/>
        <v>0</v>
      </c>
      <c r="BY77" s="35">
        <f t="shared" si="59"/>
        <v>0</v>
      </c>
      <c r="BZ77" s="35">
        <f t="shared" si="59"/>
        <v>0</v>
      </c>
      <c r="CA77" s="35">
        <f t="shared" si="59"/>
        <v>0</v>
      </c>
      <c r="CB77" s="35">
        <f t="shared" si="59"/>
        <v>0</v>
      </c>
      <c r="CC77" s="35">
        <f t="shared" si="59"/>
        <v>0</v>
      </c>
      <c r="CD77" s="35">
        <f t="shared" si="59"/>
        <v>0</v>
      </c>
      <c r="CE77" s="35">
        <f t="shared" si="59"/>
        <v>0</v>
      </c>
      <c r="CF77" s="35">
        <f t="shared" si="59"/>
        <v>0</v>
      </c>
      <c r="CG77" s="35">
        <f t="shared" si="59"/>
        <v>0</v>
      </c>
      <c r="CH77" s="35">
        <f t="shared" si="59"/>
        <v>0</v>
      </c>
      <c r="CI77" s="35">
        <f t="shared" si="59"/>
        <v>0</v>
      </c>
      <c r="CJ77" s="35">
        <f t="shared" si="59"/>
        <v>0</v>
      </c>
      <c r="CK77" s="35">
        <f t="shared" si="59"/>
        <v>0</v>
      </c>
      <c r="CL77" s="35">
        <f t="shared" si="59"/>
        <v>0</v>
      </c>
      <c r="CM77" s="35">
        <f t="shared" si="59"/>
        <v>0</v>
      </c>
      <c r="CN77" s="35">
        <f t="shared" si="59"/>
        <v>0</v>
      </c>
      <c r="CO77" s="28">
        <f>SUM(CO3:CO76)</f>
        <v>0</v>
      </c>
      <c r="CP77" s="36">
        <f t="shared" si="59"/>
        <v>0</v>
      </c>
      <c r="CQ77" s="36">
        <f t="shared" si="59"/>
        <v>0</v>
      </c>
      <c r="CR77" s="36">
        <f t="shared" si="59"/>
        <v>0</v>
      </c>
      <c r="CS77" s="22">
        <f t="shared" si="59"/>
        <v>0</v>
      </c>
      <c r="CT77" s="22">
        <f t="shared" si="59"/>
        <v>0</v>
      </c>
      <c r="CU77" s="22">
        <f t="shared" si="59"/>
        <v>0</v>
      </c>
      <c r="CV77" s="22">
        <f t="shared" si="59"/>
        <v>0</v>
      </c>
      <c r="CW77" s="22">
        <f t="shared" si="59"/>
        <v>0</v>
      </c>
      <c r="CX77" s="22">
        <f t="shared" ref="CX77:DQ77" si="60">SUM(CX3:CX76)</f>
        <v>0</v>
      </c>
      <c r="CY77" s="22">
        <f t="shared" si="60"/>
        <v>0</v>
      </c>
      <c r="CZ77" s="23">
        <f t="shared" si="60"/>
        <v>0</v>
      </c>
      <c r="DA77" s="23">
        <f t="shared" si="60"/>
        <v>0</v>
      </c>
      <c r="DB77" s="23">
        <f t="shared" si="60"/>
        <v>0</v>
      </c>
      <c r="DC77" s="59">
        <f t="shared" si="60"/>
        <v>0</v>
      </c>
      <c r="DD77" s="59">
        <f t="shared" si="60"/>
        <v>0</v>
      </c>
      <c r="DE77" s="59">
        <f t="shared" si="60"/>
        <v>0</v>
      </c>
      <c r="DF77" s="24">
        <f t="shared" si="60"/>
        <v>0</v>
      </c>
      <c r="DG77" s="24">
        <f t="shared" si="60"/>
        <v>0</v>
      </c>
      <c r="DH77" s="24">
        <f t="shared" si="60"/>
        <v>0</v>
      </c>
      <c r="DI77" s="50">
        <f t="shared" si="60"/>
        <v>0</v>
      </c>
      <c r="DJ77" s="50">
        <f t="shared" si="60"/>
        <v>0</v>
      </c>
      <c r="DK77" s="50">
        <f t="shared" si="60"/>
        <v>0</v>
      </c>
      <c r="DL77" s="25">
        <f t="shared" si="60"/>
        <v>0</v>
      </c>
      <c r="DM77" s="26">
        <f t="shared" si="60"/>
        <v>0</v>
      </c>
      <c r="DN77" s="26">
        <f t="shared" si="60"/>
        <v>0</v>
      </c>
      <c r="DO77" s="27">
        <f t="shared" si="60"/>
        <v>0</v>
      </c>
      <c r="DP77" s="27">
        <f t="shared" si="60"/>
        <v>0</v>
      </c>
      <c r="DQ77" s="27">
        <f t="shared" si="60"/>
        <v>0</v>
      </c>
      <c r="DS77" s="10" t="s">
        <v>24</v>
      </c>
      <c r="DT77" s="10">
        <f t="shared" ref="DT77:EK77" si="61">SUM(DT3:DT76)</f>
        <v>0</v>
      </c>
      <c r="DU77" s="10">
        <f t="shared" si="61"/>
        <v>0</v>
      </c>
      <c r="DV77" s="2">
        <f t="shared" si="61"/>
        <v>0</v>
      </c>
      <c r="DW77" s="2">
        <f t="shared" si="61"/>
        <v>0</v>
      </c>
      <c r="DX77" s="2">
        <f t="shared" si="61"/>
        <v>0</v>
      </c>
      <c r="DY77" s="2">
        <f t="shared" si="61"/>
        <v>0</v>
      </c>
      <c r="DZ77" s="2">
        <f t="shared" si="61"/>
        <v>0</v>
      </c>
      <c r="EA77" s="2">
        <f t="shared" si="61"/>
        <v>0</v>
      </c>
      <c r="EB77" s="2">
        <f t="shared" si="61"/>
        <v>0</v>
      </c>
      <c r="EC77" s="2">
        <f t="shared" si="61"/>
        <v>0</v>
      </c>
      <c r="ED77" s="2">
        <f t="shared" si="61"/>
        <v>0</v>
      </c>
      <c r="EE77" s="2">
        <f t="shared" si="61"/>
        <v>0</v>
      </c>
      <c r="EF77" s="2">
        <f t="shared" si="61"/>
        <v>0</v>
      </c>
      <c r="EG77" s="2">
        <f t="shared" si="61"/>
        <v>0</v>
      </c>
      <c r="EH77" s="2">
        <f t="shared" si="61"/>
        <v>0</v>
      </c>
      <c r="EI77" s="2">
        <f t="shared" si="61"/>
        <v>0</v>
      </c>
      <c r="EJ77" s="2">
        <f t="shared" si="61"/>
        <v>0</v>
      </c>
      <c r="EK77" s="1">
        <f t="shared" si="61"/>
        <v>0</v>
      </c>
      <c r="EL77" s="1">
        <f>SUM(EL3:EL9)</f>
        <v>0</v>
      </c>
      <c r="EM77" s="2"/>
      <c r="EN77" s="2"/>
      <c r="EO77" s="2"/>
    </row>
    <row r="78" spans="1:145" ht="13.5" thickBot="1" x14ac:dyDescent="0.25">
      <c r="A78" s="21" t="s">
        <v>78</v>
      </c>
      <c r="E78" s="4">
        <f t="shared" ref="E78:AJ78" si="62">COUNT(E3:E76)</f>
        <v>0</v>
      </c>
      <c r="F78" s="4">
        <f t="shared" si="62"/>
        <v>0</v>
      </c>
      <c r="G78" s="4">
        <f t="shared" si="62"/>
        <v>0</v>
      </c>
      <c r="H78" s="4">
        <f t="shared" si="62"/>
        <v>0</v>
      </c>
      <c r="I78" s="4">
        <f t="shared" si="62"/>
        <v>0</v>
      </c>
      <c r="J78" s="4">
        <f t="shared" si="62"/>
        <v>0</v>
      </c>
      <c r="K78" s="4">
        <f t="shared" si="62"/>
        <v>0</v>
      </c>
      <c r="L78" s="4">
        <f t="shared" si="62"/>
        <v>0</v>
      </c>
      <c r="M78" s="4">
        <f t="shared" si="62"/>
        <v>0</v>
      </c>
      <c r="N78" s="4">
        <f t="shared" si="62"/>
        <v>0</v>
      </c>
      <c r="O78" s="4">
        <f t="shared" si="62"/>
        <v>0</v>
      </c>
      <c r="P78" s="4">
        <f t="shared" si="62"/>
        <v>0</v>
      </c>
      <c r="Q78" s="4">
        <f t="shared" si="62"/>
        <v>0</v>
      </c>
      <c r="R78" s="4">
        <f t="shared" si="62"/>
        <v>0</v>
      </c>
      <c r="S78" s="4">
        <f t="shared" si="62"/>
        <v>0</v>
      </c>
      <c r="T78" s="4">
        <f t="shared" si="62"/>
        <v>0</v>
      </c>
      <c r="U78" s="4">
        <f t="shared" si="62"/>
        <v>0</v>
      </c>
      <c r="V78" s="4">
        <f t="shared" si="62"/>
        <v>0</v>
      </c>
      <c r="W78" s="4">
        <f t="shared" si="62"/>
        <v>0</v>
      </c>
      <c r="X78" s="4">
        <f t="shared" si="62"/>
        <v>0</v>
      </c>
      <c r="Y78" s="4">
        <f t="shared" si="62"/>
        <v>0</v>
      </c>
      <c r="Z78" s="4">
        <f t="shared" si="62"/>
        <v>0</v>
      </c>
      <c r="AA78" s="4">
        <f t="shared" si="62"/>
        <v>0</v>
      </c>
      <c r="AB78" s="4">
        <f t="shared" si="62"/>
        <v>0</v>
      </c>
      <c r="AC78" s="4">
        <f t="shared" si="62"/>
        <v>0</v>
      </c>
      <c r="AD78" s="4">
        <f t="shared" si="62"/>
        <v>0</v>
      </c>
      <c r="AE78" s="4">
        <f t="shared" si="62"/>
        <v>0</v>
      </c>
      <c r="AF78" s="4">
        <f t="shared" si="62"/>
        <v>0</v>
      </c>
      <c r="AG78" s="4">
        <f t="shared" si="62"/>
        <v>0</v>
      </c>
      <c r="AH78" s="4">
        <f t="shared" si="62"/>
        <v>0</v>
      </c>
      <c r="AI78" s="4">
        <f t="shared" si="62"/>
        <v>0</v>
      </c>
      <c r="AJ78" s="4">
        <f t="shared" si="62"/>
        <v>0</v>
      </c>
      <c r="AK78" s="4">
        <f t="shared" ref="AK78:BP78" si="63">COUNT(AK3:AK76)</f>
        <v>0</v>
      </c>
      <c r="AL78" s="4">
        <f t="shared" si="63"/>
        <v>0</v>
      </c>
      <c r="AM78" s="4">
        <f t="shared" si="63"/>
        <v>0</v>
      </c>
      <c r="AN78" s="4">
        <f t="shared" si="63"/>
        <v>0</v>
      </c>
      <c r="AO78" s="4">
        <f t="shared" si="63"/>
        <v>0</v>
      </c>
      <c r="AP78" s="4">
        <f t="shared" si="63"/>
        <v>0</v>
      </c>
      <c r="AQ78" s="4">
        <f t="shared" si="63"/>
        <v>0</v>
      </c>
      <c r="AR78" s="4">
        <f t="shared" si="63"/>
        <v>0</v>
      </c>
      <c r="AS78" s="4">
        <f t="shared" si="63"/>
        <v>0</v>
      </c>
      <c r="AT78" s="4">
        <f t="shared" si="63"/>
        <v>0</v>
      </c>
      <c r="AU78" s="4">
        <f t="shared" si="63"/>
        <v>0</v>
      </c>
      <c r="AV78" s="4">
        <f t="shared" si="63"/>
        <v>0</v>
      </c>
      <c r="AW78" s="7">
        <f t="shared" si="63"/>
        <v>0</v>
      </c>
      <c r="AX78" s="7">
        <f t="shared" si="63"/>
        <v>0</v>
      </c>
      <c r="AY78" s="7">
        <f t="shared" si="63"/>
        <v>0</v>
      </c>
      <c r="AZ78" s="7">
        <f t="shared" si="63"/>
        <v>0</v>
      </c>
      <c r="BA78" s="7">
        <f t="shared" si="63"/>
        <v>0</v>
      </c>
      <c r="BB78" s="7">
        <f t="shared" si="63"/>
        <v>0</v>
      </c>
      <c r="BC78" s="7">
        <f t="shared" si="63"/>
        <v>0</v>
      </c>
      <c r="BD78" s="7">
        <f t="shared" si="63"/>
        <v>0</v>
      </c>
      <c r="BE78" s="7">
        <f t="shared" si="63"/>
        <v>0</v>
      </c>
      <c r="BF78" s="7">
        <f t="shared" si="63"/>
        <v>0</v>
      </c>
      <c r="BG78" s="7">
        <f t="shared" si="63"/>
        <v>0</v>
      </c>
      <c r="BH78" s="7">
        <f t="shared" si="63"/>
        <v>0</v>
      </c>
      <c r="BI78" s="7">
        <f t="shared" si="63"/>
        <v>0</v>
      </c>
      <c r="BJ78" s="7">
        <f t="shared" si="63"/>
        <v>0</v>
      </c>
      <c r="BK78" s="7">
        <f t="shared" si="63"/>
        <v>0</v>
      </c>
      <c r="BL78" s="7">
        <f t="shared" si="63"/>
        <v>0</v>
      </c>
      <c r="BM78" s="7">
        <f t="shared" si="63"/>
        <v>0</v>
      </c>
      <c r="BN78" s="7">
        <f t="shared" si="63"/>
        <v>0</v>
      </c>
      <c r="BO78" s="7">
        <f t="shared" si="63"/>
        <v>0</v>
      </c>
      <c r="BP78" s="7">
        <f t="shared" si="63"/>
        <v>0</v>
      </c>
      <c r="BQ78" s="7">
        <f t="shared" ref="BQ78:CW78" si="64">COUNT(BQ3:BQ76)</f>
        <v>0</v>
      </c>
      <c r="BR78" s="7">
        <f t="shared" si="64"/>
        <v>0</v>
      </c>
      <c r="BS78" s="7">
        <f t="shared" si="64"/>
        <v>0</v>
      </c>
      <c r="BT78" s="7">
        <f t="shared" si="64"/>
        <v>0</v>
      </c>
      <c r="BU78" s="7">
        <f t="shared" si="64"/>
        <v>0</v>
      </c>
      <c r="BV78" s="7">
        <f t="shared" si="64"/>
        <v>0</v>
      </c>
      <c r="BW78" s="7">
        <f t="shared" si="64"/>
        <v>0</v>
      </c>
      <c r="BX78" s="7">
        <f t="shared" si="64"/>
        <v>0</v>
      </c>
      <c r="BY78" s="7">
        <f t="shared" si="64"/>
        <v>0</v>
      </c>
      <c r="BZ78" s="7">
        <f t="shared" si="64"/>
        <v>0</v>
      </c>
      <c r="CA78" s="7">
        <f t="shared" si="64"/>
        <v>0</v>
      </c>
      <c r="CB78" s="7">
        <f t="shared" si="64"/>
        <v>0</v>
      </c>
      <c r="CC78" s="7">
        <f t="shared" si="64"/>
        <v>0</v>
      </c>
      <c r="CD78" s="7">
        <f t="shared" si="64"/>
        <v>0</v>
      </c>
      <c r="CE78" s="7">
        <f t="shared" si="64"/>
        <v>0</v>
      </c>
      <c r="CF78" s="7">
        <f t="shared" si="64"/>
        <v>0</v>
      </c>
      <c r="CG78" s="7">
        <f t="shared" si="64"/>
        <v>0</v>
      </c>
      <c r="CH78" s="7">
        <f t="shared" si="64"/>
        <v>0</v>
      </c>
      <c r="CI78" s="7">
        <f t="shared" si="64"/>
        <v>0</v>
      </c>
      <c r="CJ78" s="7">
        <f t="shared" si="64"/>
        <v>0</v>
      </c>
      <c r="CK78" s="7">
        <f t="shared" si="64"/>
        <v>0</v>
      </c>
      <c r="CL78" s="7">
        <f t="shared" si="64"/>
        <v>0</v>
      </c>
      <c r="CM78" s="7">
        <f t="shared" si="64"/>
        <v>0</v>
      </c>
      <c r="CN78" s="7">
        <f t="shared" si="64"/>
        <v>0</v>
      </c>
      <c r="CO78" s="20">
        <f>COUNT(CO3:CO76)</f>
        <v>0</v>
      </c>
      <c r="CP78" s="10">
        <f t="shared" si="64"/>
        <v>0</v>
      </c>
      <c r="CQ78" s="10">
        <f t="shared" si="64"/>
        <v>0</v>
      </c>
      <c r="CR78" s="10">
        <f t="shared" si="64"/>
        <v>0</v>
      </c>
      <c r="CS78" s="12">
        <f t="shared" si="64"/>
        <v>0</v>
      </c>
      <c r="CT78" s="12">
        <f t="shared" si="64"/>
        <v>0</v>
      </c>
      <c r="CU78" s="12">
        <f t="shared" si="64"/>
        <v>0</v>
      </c>
      <c r="CV78" s="12">
        <f t="shared" si="64"/>
        <v>0</v>
      </c>
      <c r="CW78" s="12">
        <f t="shared" si="64"/>
        <v>0</v>
      </c>
      <c r="CX78" s="12">
        <f t="shared" ref="CX78:DQ78" si="65">COUNT(CX3:CX76)</f>
        <v>0</v>
      </c>
      <c r="CY78" s="12">
        <f t="shared" si="65"/>
        <v>0</v>
      </c>
      <c r="CZ78" s="14">
        <f t="shared" si="65"/>
        <v>0</v>
      </c>
      <c r="DA78" s="14">
        <f t="shared" si="65"/>
        <v>0</v>
      </c>
      <c r="DB78" s="14">
        <f t="shared" si="65"/>
        <v>0</v>
      </c>
      <c r="DC78" s="60">
        <f t="shared" si="65"/>
        <v>0</v>
      </c>
      <c r="DD78" s="60">
        <f t="shared" si="65"/>
        <v>0</v>
      </c>
      <c r="DE78" s="60">
        <f t="shared" si="65"/>
        <v>0</v>
      </c>
      <c r="DF78" s="16">
        <f t="shared" si="65"/>
        <v>0</v>
      </c>
      <c r="DG78" s="16">
        <f t="shared" si="65"/>
        <v>0</v>
      </c>
      <c r="DH78" s="16">
        <f t="shared" si="65"/>
        <v>0</v>
      </c>
      <c r="DI78" s="51">
        <f t="shared" si="65"/>
        <v>0</v>
      </c>
      <c r="DJ78" s="51">
        <f t="shared" si="65"/>
        <v>0</v>
      </c>
      <c r="DK78" s="51">
        <f t="shared" si="65"/>
        <v>0</v>
      </c>
      <c r="DL78" s="17">
        <f t="shared" si="65"/>
        <v>0</v>
      </c>
      <c r="DM78" s="18">
        <f t="shared" si="65"/>
        <v>0</v>
      </c>
      <c r="DN78" s="18">
        <f t="shared" si="65"/>
        <v>0</v>
      </c>
      <c r="DO78" s="19">
        <f t="shared" si="65"/>
        <v>0</v>
      </c>
      <c r="DP78" s="19">
        <f t="shared" si="65"/>
        <v>0</v>
      </c>
      <c r="DQ78" s="19">
        <f t="shared" si="65"/>
        <v>0</v>
      </c>
      <c r="DS78" s="10" t="s">
        <v>23</v>
      </c>
      <c r="DT78" s="10">
        <f>(COUNTIF(DT3:DT76,"&lt;&gt;0"))</f>
        <v>0</v>
      </c>
      <c r="DU78" s="10">
        <f>(COUNTIF(DU3:DU76,"&lt;&gt;0"))</f>
        <v>0</v>
      </c>
      <c r="EA78" s="1" t="s">
        <v>172</v>
      </c>
      <c r="EB78" s="1" t="s">
        <v>174</v>
      </c>
      <c r="EC78" s="1" t="s">
        <v>173</v>
      </c>
    </row>
    <row r="79" spans="1:145" x14ac:dyDescent="0.2">
      <c r="A79" s="21" t="s">
        <v>79</v>
      </c>
      <c r="E79" s="5" t="e">
        <f t="shared" ref="E79:AJ79" si="66">E77/E78</f>
        <v>#DIV/0!</v>
      </c>
      <c r="F79" s="5" t="e">
        <f t="shared" si="66"/>
        <v>#DIV/0!</v>
      </c>
      <c r="G79" s="5" t="e">
        <f t="shared" si="66"/>
        <v>#DIV/0!</v>
      </c>
      <c r="H79" s="5" t="e">
        <f t="shared" si="66"/>
        <v>#DIV/0!</v>
      </c>
      <c r="I79" s="5" t="e">
        <f t="shared" si="66"/>
        <v>#DIV/0!</v>
      </c>
      <c r="J79" s="5" t="e">
        <f t="shared" si="66"/>
        <v>#DIV/0!</v>
      </c>
      <c r="K79" s="5" t="e">
        <f t="shared" si="66"/>
        <v>#DIV/0!</v>
      </c>
      <c r="L79" s="5" t="e">
        <f t="shared" si="66"/>
        <v>#DIV/0!</v>
      </c>
      <c r="M79" s="5" t="e">
        <f t="shared" si="66"/>
        <v>#DIV/0!</v>
      </c>
      <c r="N79" s="5" t="e">
        <f t="shared" si="66"/>
        <v>#DIV/0!</v>
      </c>
      <c r="O79" s="5" t="e">
        <f t="shared" si="66"/>
        <v>#DIV/0!</v>
      </c>
      <c r="P79" s="5" t="e">
        <f t="shared" si="66"/>
        <v>#DIV/0!</v>
      </c>
      <c r="Q79" s="5" t="e">
        <f t="shared" si="66"/>
        <v>#DIV/0!</v>
      </c>
      <c r="R79" s="5" t="e">
        <f t="shared" si="66"/>
        <v>#DIV/0!</v>
      </c>
      <c r="S79" s="5" t="e">
        <f t="shared" si="66"/>
        <v>#DIV/0!</v>
      </c>
      <c r="T79" s="5" t="e">
        <f t="shared" si="66"/>
        <v>#DIV/0!</v>
      </c>
      <c r="U79" s="5" t="e">
        <f t="shared" si="66"/>
        <v>#DIV/0!</v>
      </c>
      <c r="V79" s="5" t="e">
        <f t="shared" si="66"/>
        <v>#DIV/0!</v>
      </c>
      <c r="W79" s="5" t="e">
        <f t="shared" si="66"/>
        <v>#DIV/0!</v>
      </c>
      <c r="X79" s="5" t="e">
        <f t="shared" si="66"/>
        <v>#DIV/0!</v>
      </c>
      <c r="Y79" s="5" t="e">
        <f t="shared" si="66"/>
        <v>#DIV/0!</v>
      </c>
      <c r="Z79" s="5" t="e">
        <f t="shared" si="66"/>
        <v>#DIV/0!</v>
      </c>
      <c r="AA79" s="5" t="e">
        <f t="shared" si="66"/>
        <v>#DIV/0!</v>
      </c>
      <c r="AB79" s="5" t="e">
        <f t="shared" si="66"/>
        <v>#DIV/0!</v>
      </c>
      <c r="AC79" s="5" t="e">
        <f t="shared" si="66"/>
        <v>#DIV/0!</v>
      </c>
      <c r="AD79" s="5" t="e">
        <f t="shared" si="66"/>
        <v>#DIV/0!</v>
      </c>
      <c r="AE79" s="5" t="e">
        <f t="shared" si="66"/>
        <v>#DIV/0!</v>
      </c>
      <c r="AF79" s="5" t="e">
        <f t="shared" si="66"/>
        <v>#DIV/0!</v>
      </c>
      <c r="AG79" s="5" t="e">
        <f t="shared" si="66"/>
        <v>#DIV/0!</v>
      </c>
      <c r="AH79" s="5" t="e">
        <f t="shared" si="66"/>
        <v>#DIV/0!</v>
      </c>
      <c r="AI79" s="5" t="e">
        <f t="shared" si="66"/>
        <v>#DIV/0!</v>
      </c>
      <c r="AJ79" s="5" t="e">
        <f t="shared" si="66"/>
        <v>#DIV/0!</v>
      </c>
      <c r="AK79" s="5" t="e">
        <f t="shared" ref="AK79:BP79" si="67">AK77/AK78</f>
        <v>#DIV/0!</v>
      </c>
      <c r="AL79" s="5" t="e">
        <f t="shared" si="67"/>
        <v>#DIV/0!</v>
      </c>
      <c r="AM79" s="5" t="e">
        <f t="shared" si="67"/>
        <v>#DIV/0!</v>
      </c>
      <c r="AN79" s="5" t="e">
        <f t="shared" si="67"/>
        <v>#DIV/0!</v>
      </c>
      <c r="AO79" s="5" t="e">
        <f t="shared" si="67"/>
        <v>#DIV/0!</v>
      </c>
      <c r="AP79" s="5" t="e">
        <f t="shared" si="67"/>
        <v>#DIV/0!</v>
      </c>
      <c r="AQ79" s="5" t="e">
        <f t="shared" si="67"/>
        <v>#DIV/0!</v>
      </c>
      <c r="AR79" s="5" t="e">
        <f t="shared" si="67"/>
        <v>#DIV/0!</v>
      </c>
      <c r="AS79" s="5" t="e">
        <f t="shared" si="67"/>
        <v>#DIV/0!</v>
      </c>
      <c r="AT79" s="5" t="e">
        <f t="shared" si="67"/>
        <v>#DIV/0!</v>
      </c>
      <c r="AU79" s="5" t="e">
        <f t="shared" si="67"/>
        <v>#DIV/0!</v>
      </c>
      <c r="AV79" s="5" t="e">
        <f t="shared" si="67"/>
        <v>#DIV/0!</v>
      </c>
      <c r="AW79" s="8" t="e">
        <f t="shared" si="67"/>
        <v>#DIV/0!</v>
      </c>
      <c r="AX79" s="8" t="e">
        <f t="shared" si="67"/>
        <v>#DIV/0!</v>
      </c>
      <c r="AY79" s="8" t="e">
        <f t="shared" si="67"/>
        <v>#DIV/0!</v>
      </c>
      <c r="AZ79" s="8" t="e">
        <f t="shared" si="67"/>
        <v>#DIV/0!</v>
      </c>
      <c r="BA79" s="8" t="e">
        <f t="shared" si="67"/>
        <v>#DIV/0!</v>
      </c>
      <c r="BB79" s="8" t="e">
        <f t="shared" si="67"/>
        <v>#DIV/0!</v>
      </c>
      <c r="BC79" s="8" t="e">
        <f t="shared" si="67"/>
        <v>#DIV/0!</v>
      </c>
      <c r="BD79" s="8" t="e">
        <f t="shared" si="67"/>
        <v>#DIV/0!</v>
      </c>
      <c r="BE79" s="8" t="e">
        <f t="shared" si="67"/>
        <v>#DIV/0!</v>
      </c>
      <c r="BF79" s="8" t="e">
        <f t="shared" si="67"/>
        <v>#DIV/0!</v>
      </c>
      <c r="BG79" s="8" t="e">
        <f t="shared" si="67"/>
        <v>#DIV/0!</v>
      </c>
      <c r="BH79" s="8" t="e">
        <f t="shared" si="67"/>
        <v>#DIV/0!</v>
      </c>
      <c r="BI79" s="8" t="e">
        <f t="shared" si="67"/>
        <v>#DIV/0!</v>
      </c>
      <c r="BJ79" s="8" t="e">
        <f t="shared" si="67"/>
        <v>#DIV/0!</v>
      </c>
      <c r="BK79" s="8" t="e">
        <f t="shared" si="67"/>
        <v>#DIV/0!</v>
      </c>
      <c r="BL79" s="8" t="e">
        <f t="shared" si="67"/>
        <v>#DIV/0!</v>
      </c>
      <c r="BM79" s="8" t="e">
        <f t="shared" si="67"/>
        <v>#DIV/0!</v>
      </c>
      <c r="BN79" s="8" t="e">
        <f t="shared" si="67"/>
        <v>#DIV/0!</v>
      </c>
      <c r="BO79" s="8" t="e">
        <f t="shared" si="67"/>
        <v>#DIV/0!</v>
      </c>
      <c r="BP79" s="8" t="e">
        <f t="shared" si="67"/>
        <v>#DIV/0!</v>
      </c>
      <c r="BQ79" s="8" t="e">
        <f t="shared" ref="BQ79:CN79" si="68">BQ77/BQ78</f>
        <v>#DIV/0!</v>
      </c>
      <c r="BR79" s="8" t="e">
        <f t="shared" si="68"/>
        <v>#DIV/0!</v>
      </c>
      <c r="BS79" s="8" t="e">
        <f t="shared" si="68"/>
        <v>#DIV/0!</v>
      </c>
      <c r="BT79" s="8" t="e">
        <f t="shared" si="68"/>
        <v>#DIV/0!</v>
      </c>
      <c r="BU79" s="8" t="e">
        <f t="shared" si="68"/>
        <v>#DIV/0!</v>
      </c>
      <c r="BV79" s="8" t="e">
        <f t="shared" si="68"/>
        <v>#DIV/0!</v>
      </c>
      <c r="BW79" s="8" t="e">
        <f t="shared" si="68"/>
        <v>#DIV/0!</v>
      </c>
      <c r="BX79" s="8" t="e">
        <f t="shared" si="68"/>
        <v>#DIV/0!</v>
      </c>
      <c r="BY79" s="8" t="e">
        <f t="shared" si="68"/>
        <v>#DIV/0!</v>
      </c>
      <c r="BZ79" s="8" t="e">
        <f t="shared" si="68"/>
        <v>#DIV/0!</v>
      </c>
      <c r="CA79" s="8" t="e">
        <f t="shared" si="68"/>
        <v>#DIV/0!</v>
      </c>
      <c r="CB79" s="8" t="e">
        <f t="shared" si="68"/>
        <v>#DIV/0!</v>
      </c>
      <c r="CC79" s="8" t="e">
        <f t="shared" si="68"/>
        <v>#DIV/0!</v>
      </c>
      <c r="CD79" s="8" t="e">
        <f t="shared" si="68"/>
        <v>#DIV/0!</v>
      </c>
      <c r="CE79" s="8" t="e">
        <f t="shared" si="68"/>
        <v>#DIV/0!</v>
      </c>
      <c r="CF79" s="8" t="e">
        <f t="shared" si="68"/>
        <v>#DIV/0!</v>
      </c>
      <c r="CG79" s="8" t="e">
        <f t="shared" si="68"/>
        <v>#DIV/0!</v>
      </c>
      <c r="CH79" s="8" t="e">
        <f t="shared" si="68"/>
        <v>#DIV/0!</v>
      </c>
      <c r="CI79" s="8" t="e">
        <f t="shared" si="68"/>
        <v>#DIV/0!</v>
      </c>
      <c r="CJ79" s="8" t="e">
        <f t="shared" si="68"/>
        <v>#DIV/0!</v>
      </c>
      <c r="CK79" s="8" t="e">
        <f t="shared" si="68"/>
        <v>#DIV/0!</v>
      </c>
      <c r="CL79" s="8" t="e">
        <f t="shared" si="68"/>
        <v>#DIV/0!</v>
      </c>
      <c r="CM79" s="8" t="e">
        <f t="shared" si="68"/>
        <v>#DIV/0!</v>
      </c>
      <c r="CN79" s="8" t="e">
        <f t="shared" si="68"/>
        <v>#DIV/0!</v>
      </c>
      <c r="CO79" s="20" t="e">
        <f>CO77/CO78</f>
        <v>#DIV/0!</v>
      </c>
      <c r="CP79" s="11" t="e">
        <f>CP77/CP78</f>
        <v>#DIV/0!</v>
      </c>
      <c r="CQ79" s="11" t="e">
        <f>CQ77/CQ78</f>
        <v>#DIV/0!</v>
      </c>
      <c r="CR79" s="11" t="e">
        <f>CR77/CR78</f>
        <v>#DIV/0!</v>
      </c>
      <c r="CS79" s="12" t="e">
        <f>CS77/CS78</f>
        <v>#DIV/0!</v>
      </c>
      <c r="CT79" s="12" t="e">
        <f t="shared" ref="CT79:CY79" si="69">CT77/CT78</f>
        <v>#DIV/0!</v>
      </c>
      <c r="CU79" s="12" t="e">
        <f t="shared" si="69"/>
        <v>#DIV/0!</v>
      </c>
      <c r="CV79" s="12" t="e">
        <f t="shared" si="69"/>
        <v>#DIV/0!</v>
      </c>
      <c r="CW79" s="12" t="e">
        <f t="shared" si="69"/>
        <v>#DIV/0!</v>
      </c>
      <c r="CX79" s="12" t="e">
        <f t="shared" si="69"/>
        <v>#DIV/0!</v>
      </c>
      <c r="CY79" s="12" t="e">
        <f t="shared" si="69"/>
        <v>#DIV/0!</v>
      </c>
      <c r="CZ79" s="14" t="e">
        <f t="shared" ref="CZ79:DQ79" si="70">CZ77/CZ78</f>
        <v>#DIV/0!</v>
      </c>
      <c r="DA79" s="14" t="e">
        <f t="shared" si="70"/>
        <v>#DIV/0!</v>
      </c>
      <c r="DB79" s="14" t="e">
        <f t="shared" si="70"/>
        <v>#DIV/0!</v>
      </c>
      <c r="DC79" s="54" t="e">
        <f>DC77/DC78</f>
        <v>#DIV/0!</v>
      </c>
      <c r="DD79" s="54" t="e">
        <f>DD77/DD78</f>
        <v>#DIV/0!</v>
      </c>
      <c r="DE79" s="54" t="e">
        <f>DE77/DE78</f>
        <v>#DIV/0!</v>
      </c>
      <c r="DF79" s="16" t="e">
        <f t="shared" si="70"/>
        <v>#DIV/0!</v>
      </c>
      <c r="DG79" s="16" t="e">
        <f t="shared" si="70"/>
        <v>#DIV/0!</v>
      </c>
      <c r="DH79" s="16" t="e">
        <f t="shared" si="70"/>
        <v>#DIV/0!</v>
      </c>
      <c r="DI79" s="51" t="e">
        <f>DI77/DI78</f>
        <v>#DIV/0!</v>
      </c>
      <c r="DJ79" s="51" t="e">
        <f>DJ77/DJ78</f>
        <v>#DIV/0!</v>
      </c>
      <c r="DK79" s="51" t="e">
        <f>DK77/DK78</f>
        <v>#DIV/0!</v>
      </c>
      <c r="DL79" s="17" t="e">
        <f t="shared" si="70"/>
        <v>#DIV/0!</v>
      </c>
      <c r="DM79" s="18" t="e">
        <f t="shared" si="70"/>
        <v>#DIV/0!</v>
      </c>
      <c r="DN79" s="18" t="e">
        <f t="shared" si="70"/>
        <v>#DIV/0!</v>
      </c>
      <c r="DO79" s="19" t="e">
        <f t="shared" si="70"/>
        <v>#DIV/0!</v>
      </c>
      <c r="DP79" s="19" t="e">
        <f t="shared" si="70"/>
        <v>#DIV/0!</v>
      </c>
      <c r="DQ79" s="19" t="e">
        <f t="shared" si="70"/>
        <v>#DIV/0!</v>
      </c>
      <c r="DX79" s="79" t="s">
        <v>152</v>
      </c>
      <c r="DY79" s="170"/>
      <c r="DZ79" s="80"/>
      <c r="EA79" s="80">
        <f>EH77</f>
        <v>0</v>
      </c>
      <c r="EB79" s="174">
        <f>DT77</f>
        <v>0</v>
      </c>
      <c r="EC79" s="81" t="e">
        <f>DT77/EH77</f>
        <v>#DIV/0!</v>
      </c>
      <c r="EJ79" s="173"/>
      <c r="EK79" s="173"/>
      <c r="EL79" s="173"/>
      <c r="EM79" s="173"/>
      <c r="EN79" s="173"/>
    </row>
    <row r="80" spans="1:145" x14ac:dyDescent="0.2">
      <c r="A80" s="21" t="s">
        <v>81</v>
      </c>
      <c r="E80" s="3" t="e">
        <f>(E86/E78)*100</f>
        <v>#DIV/0!</v>
      </c>
      <c r="F80" s="3" t="e">
        <f t="shared" ref="F80:Q80" si="71">(F86/F78)*100</f>
        <v>#DIV/0!</v>
      </c>
      <c r="G80" s="3" t="e">
        <f t="shared" si="71"/>
        <v>#DIV/0!</v>
      </c>
      <c r="H80" s="3" t="e">
        <f t="shared" si="71"/>
        <v>#DIV/0!</v>
      </c>
      <c r="I80" s="3" t="e">
        <f t="shared" si="71"/>
        <v>#DIV/0!</v>
      </c>
      <c r="J80" s="3" t="e">
        <f t="shared" si="71"/>
        <v>#DIV/0!</v>
      </c>
      <c r="K80" s="3" t="e">
        <f t="shared" si="71"/>
        <v>#DIV/0!</v>
      </c>
      <c r="L80" s="3" t="e">
        <f t="shared" si="71"/>
        <v>#DIV/0!</v>
      </c>
      <c r="M80" s="3" t="e">
        <f t="shared" si="71"/>
        <v>#DIV/0!</v>
      </c>
      <c r="N80" s="3" t="e">
        <f t="shared" si="71"/>
        <v>#DIV/0!</v>
      </c>
      <c r="O80" s="3" t="e">
        <f t="shared" si="71"/>
        <v>#DIV/0!</v>
      </c>
      <c r="P80" s="3" t="e">
        <f t="shared" si="71"/>
        <v>#DIV/0!</v>
      </c>
      <c r="Q80" s="3" t="e">
        <f t="shared" si="71"/>
        <v>#DIV/0!</v>
      </c>
      <c r="R80" s="3" t="e">
        <f t="shared" ref="R80:CN80" si="72">(R86/R78)*100</f>
        <v>#DIV/0!</v>
      </c>
      <c r="S80" s="3" t="e">
        <f t="shared" si="72"/>
        <v>#DIV/0!</v>
      </c>
      <c r="T80" s="3" t="e">
        <f t="shared" si="72"/>
        <v>#DIV/0!</v>
      </c>
      <c r="U80" s="3" t="e">
        <f t="shared" si="72"/>
        <v>#DIV/0!</v>
      </c>
      <c r="V80" s="3" t="e">
        <f t="shared" si="72"/>
        <v>#DIV/0!</v>
      </c>
      <c r="W80" s="3" t="e">
        <f t="shared" si="72"/>
        <v>#DIV/0!</v>
      </c>
      <c r="X80" s="3" t="e">
        <f t="shared" si="72"/>
        <v>#DIV/0!</v>
      </c>
      <c r="Y80" s="3" t="e">
        <f t="shared" si="72"/>
        <v>#DIV/0!</v>
      </c>
      <c r="Z80" s="3" t="e">
        <f t="shared" si="72"/>
        <v>#DIV/0!</v>
      </c>
      <c r="AA80" s="3" t="e">
        <f t="shared" si="72"/>
        <v>#DIV/0!</v>
      </c>
      <c r="AB80" s="3" t="e">
        <f t="shared" si="72"/>
        <v>#DIV/0!</v>
      </c>
      <c r="AC80" s="3" t="e">
        <f t="shared" si="72"/>
        <v>#DIV/0!</v>
      </c>
      <c r="AD80" s="3" t="e">
        <f t="shared" si="72"/>
        <v>#DIV/0!</v>
      </c>
      <c r="AE80" s="3" t="e">
        <f t="shared" si="72"/>
        <v>#DIV/0!</v>
      </c>
      <c r="AF80" s="3" t="e">
        <f t="shared" si="72"/>
        <v>#DIV/0!</v>
      </c>
      <c r="AG80" s="3" t="e">
        <f t="shared" si="72"/>
        <v>#DIV/0!</v>
      </c>
      <c r="AH80" s="3" t="e">
        <f t="shared" si="72"/>
        <v>#DIV/0!</v>
      </c>
      <c r="AI80" s="3" t="e">
        <f t="shared" si="72"/>
        <v>#DIV/0!</v>
      </c>
      <c r="AJ80" s="3" t="e">
        <f t="shared" si="72"/>
        <v>#DIV/0!</v>
      </c>
      <c r="AK80" s="3" t="e">
        <f t="shared" si="72"/>
        <v>#DIV/0!</v>
      </c>
      <c r="AL80" s="3" t="e">
        <f t="shared" si="72"/>
        <v>#DIV/0!</v>
      </c>
      <c r="AM80" s="3" t="e">
        <f t="shared" si="72"/>
        <v>#DIV/0!</v>
      </c>
      <c r="AN80" s="3" t="e">
        <f t="shared" si="72"/>
        <v>#DIV/0!</v>
      </c>
      <c r="AO80" s="3" t="e">
        <f t="shared" si="72"/>
        <v>#DIV/0!</v>
      </c>
      <c r="AP80" s="3" t="e">
        <f t="shared" si="72"/>
        <v>#DIV/0!</v>
      </c>
      <c r="AQ80" s="3" t="e">
        <f t="shared" si="72"/>
        <v>#DIV/0!</v>
      </c>
      <c r="AR80" s="3" t="e">
        <f t="shared" si="72"/>
        <v>#DIV/0!</v>
      </c>
      <c r="AS80" s="3" t="e">
        <f t="shared" si="72"/>
        <v>#DIV/0!</v>
      </c>
      <c r="AT80" s="3" t="e">
        <f t="shared" si="72"/>
        <v>#DIV/0!</v>
      </c>
      <c r="AU80" s="3" t="e">
        <f t="shared" si="72"/>
        <v>#DIV/0!</v>
      </c>
      <c r="AV80" s="3" t="e">
        <f t="shared" si="72"/>
        <v>#DIV/0!</v>
      </c>
      <c r="AW80" s="6" t="e">
        <f t="shared" si="72"/>
        <v>#DIV/0!</v>
      </c>
      <c r="AX80" s="6" t="e">
        <f t="shared" si="72"/>
        <v>#DIV/0!</v>
      </c>
      <c r="AY80" s="6" t="e">
        <f t="shared" si="72"/>
        <v>#DIV/0!</v>
      </c>
      <c r="AZ80" s="6" t="e">
        <f t="shared" si="72"/>
        <v>#DIV/0!</v>
      </c>
      <c r="BA80" s="6" t="e">
        <f t="shared" si="72"/>
        <v>#DIV/0!</v>
      </c>
      <c r="BB80" s="6" t="e">
        <f t="shared" si="72"/>
        <v>#DIV/0!</v>
      </c>
      <c r="BC80" s="6" t="e">
        <f t="shared" si="72"/>
        <v>#DIV/0!</v>
      </c>
      <c r="BD80" s="6" t="e">
        <f t="shared" si="72"/>
        <v>#DIV/0!</v>
      </c>
      <c r="BE80" s="6" t="e">
        <f t="shared" si="72"/>
        <v>#DIV/0!</v>
      </c>
      <c r="BF80" s="6" t="e">
        <f t="shared" si="72"/>
        <v>#DIV/0!</v>
      </c>
      <c r="BG80" s="6" t="e">
        <f t="shared" si="72"/>
        <v>#DIV/0!</v>
      </c>
      <c r="BH80" s="6" t="e">
        <f t="shared" si="72"/>
        <v>#DIV/0!</v>
      </c>
      <c r="BI80" s="6" t="e">
        <f t="shared" si="72"/>
        <v>#DIV/0!</v>
      </c>
      <c r="BJ80" s="6" t="e">
        <f t="shared" si="72"/>
        <v>#DIV/0!</v>
      </c>
      <c r="BK80" s="6" t="e">
        <f t="shared" si="72"/>
        <v>#DIV/0!</v>
      </c>
      <c r="BL80" s="6" t="e">
        <f t="shared" si="72"/>
        <v>#DIV/0!</v>
      </c>
      <c r="BM80" s="6" t="e">
        <f t="shared" si="72"/>
        <v>#DIV/0!</v>
      </c>
      <c r="BN80" s="6" t="e">
        <f t="shared" si="72"/>
        <v>#DIV/0!</v>
      </c>
      <c r="BO80" s="6" t="e">
        <f t="shared" si="72"/>
        <v>#DIV/0!</v>
      </c>
      <c r="BP80" s="6" t="e">
        <f t="shared" si="72"/>
        <v>#DIV/0!</v>
      </c>
      <c r="BQ80" s="6" t="e">
        <f t="shared" si="72"/>
        <v>#DIV/0!</v>
      </c>
      <c r="BR80" s="6" t="e">
        <f t="shared" si="72"/>
        <v>#DIV/0!</v>
      </c>
      <c r="BS80" s="6" t="e">
        <f t="shared" si="72"/>
        <v>#DIV/0!</v>
      </c>
      <c r="BT80" s="6" t="e">
        <f t="shared" si="72"/>
        <v>#DIV/0!</v>
      </c>
      <c r="BU80" s="6" t="e">
        <f t="shared" si="72"/>
        <v>#DIV/0!</v>
      </c>
      <c r="BV80" s="6" t="e">
        <f t="shared" si="72"/>
        <v>#DIV/0!</v>
      </c>
      <c r="BW80" s="6" t="e">
        <f t="shared" si="72"/>
        <v>#DIV/0!</v>
      </c>
      <c r="BX80" s="6" t="e">
        <f t="shared" si="72"/>
        <v>#DIV/0!</v>
      </c>
      <c r="BY80" s="6" t="e">
        <f t="shared" si="72"/>
        <v>#DIV/0!</v>
      </c>
      <c r="BZ80" s="6" t="e">
        <f t="shared" si="72"/>
        <v>#DIV/0!</v>
      </c>
      <c r="CA80" s="6" t="e">
        <f t="shared" si="72"/>
        <v>#DIV/0!</v>
      </c>
      <c r="CB80" s="6" t="e">
        <f t="shared" si="72"/>
        <v>#DIV/0!</v>
      </c>
      <c r="CC80" s="6" t="e">
        <f t="shared" si="72"/>
        <v>#DIV/0!</v>
      </c>
      <c r="CD80" s="6" t="e">
        <f t="shared" si="72"/>
        <v>#DIV/0!</v>
      </c>
      <c r="CE80" s="6" t="e">
        <f t="shared" si="72"/>
        <v>#DIV/0!</v>
      </c>
      <c r="CF80" s="6" t="e">
        <f t="shared" si="72"/>
        <v>#DIV/0!</v>
      </c>
      <c r="CG80" s="6" t="e">
        <f t="shared" si="72"/>
        <v>#DIV/0!</v>
      </c>
      <c r="CH80" s="6" t="e">
        <f t="shared" si="72"/>
        <v>#DIV/0!</v>
      </c>
      <c r="CI80" s="6" t="e">
        <f t="shared" si="72"/>
        <v>#DIV/0!</v>
      </c>
      <c r="CJ80" s="6" t="e">
        <f t="shared" si="72"/>
        <v>#DIV/0!</v>
      </c>
      <c r="CK80" s="6" t="e">
        <f t="shared" si="72"/>
        <v>#DIV/0!</v>
      </c>
      <c r="CL80" s="6" t="e">
        <f t="shared" si="72"/>
        <v>#DIV/0!</v>
      </c>
      <c r="CM80" s="6" t="e">
        <f t="shared" si="72"/>
        <v>#DIV/0!</v>
      </c>
      <c r="CN80" s="6" t="e">
        <f t="shared" si="72"/>
        <v>#DIV/0!</v>
      </c>
      <c r="CO80" s="20" t="e">
        <f>(CO86/CO78)*100</f>
        <v>#DIV/0!</v>
      </c>
      <c r="CP80" s="9" t="e">
        <f>(CP86/CP78)*100</f>
        <v>#DIV/0!</v>
      </c>
      <c r="CQ80" s="9" t="e">
        <f>(CQ86/CQ78)*100</f>
        <v>#DIV/0!</v>
      </c>
      <c r="CR80" s="9" t="e">
        <f>(CR86/CR78)*100</f>
        <v>#DIV/0!</v>
      </c>
      <c r="CS80" s="12" t="e">
        <f>(CS86/CS78)*100</f>
        <v>#DIV/0!</v>
      </c>
      <c r="CT80" s="12" t="e">
        <f t="shared" ref="CT80:CY80" si="73">(CT86/CT78)*100</f>
        <v>#DIV/0!</v>
      </c>
      <c r="CU80" s="12" t="e">
        <f t="shared" si="73"/>
        <v>#DIV/0!</v>
      </c>
      <c r="CV80" s="12" t="e">
        <f t="shared" si="73"/>
        <v>#DIV/0!</v>
      </c>
      <c r="CW80" s="12" t="e">
        <f t="shared" si="73"/>
        <v>#DIV/0!</v>
      </c>
      <c r="CX80" s="12" t="e">
        <f t="shared" si="73"/>
        <v>#DIV/0!</v>
      </c>
      <c r="CY80" s="12" t="e">
        <f t="shared" si="73"/>
        <v>#DIV/0!</v>
      </c>
      <c r="CZ80" s="14" t="e">
        <f t="shared" ref="CZ80:DQ80" si="74">(CZ86/CZ78)*100</f>
        <v>#DIV/0!</v>
      </c>
      <c r="DA80" s="14" t="e">
        <f t="shared" si="74"/>
        <v>#DIV/0!</v>
      </c>
      <c r="DB80" s="14" t="e">
        <f t="shared" si="74"/>
        <v>#DIV/0!</v>
      </c>
      <c r="DC80" s="21" t="e">
        <f>(DC86/DC78)*100</f>
        <v>#DIV/0!</v>
      </c>
      <c r="DD80" s="21" t="e">
        <f t="shared" si="74"/>
        <v>#DIV/0!</v>
      </c>
      <c r="DE80" s="21" t="e">
        <f t="shared" si="74"/>
        <v>#DIV/0!</v>
      </c>
      <c r="DF80" s="16" t="e">
        <f t="shared" si="74"/>
        <v>#DIV/0!</v>
      </c>
      <c r="DG80" s="16" t="e">
        <f t="shared" si="74"/>
        <v>#DIV/0!</v>
      </c>
      <c r="DH80" s="16" t="e">
        <f t="shared" si="74"/>
        <v>#DIV/0!</v>
      </c>
      <c r="DI80" s="51" t="e">
        <f>(DI86/DI78)*100</f>
        <v>#DIV/0!</v>
      </c>
      <c r="DJ80" s="51" t="e">
        <f>(DJ86/DJ78)*100</f>
        <v>#DIV/0!</v>
      </c>
      <c r="DK80" s="51" t="e">
        <f>(DK86/DK78)*100</f>
        <v>#DIV/0!</v>
      </c>
      <c r="DL80" s="17" t="e">
        <f t="shared" si="74"/>
        <v>#DIV/0!</v>
      </c>
      <c r="DM80" s="18" t="e">
        <f t="shared" si="74"/>
        <v>#DIV/0!</v>
      </c>
      <c r="DN80" s="18" t="e">
        <f t="shared" si="74"/>
        <v>#DIV/0!</v>
      </c>
      <c r="DO80" s="19" t="e">
        <f t="shared" si="74"/>
        <v>#DIV/0!</v>
      </c>
      <c r="DP80" s="19" t="e">
        <f t="shared" si="74"/>
        <v>#DIV/0!</v>
      </c>
      <c r="DQ80" s="19" t="e">
        <f t="shared" si="74"/>
        <v>#DIV/0!</v>
      </c>
      <c r="DX80" s="82" t="s">
        <v>160</v>
      </c>
      <c r="DY80" s="171"/>
      <c r="DZ80" s="83"/>
      <c r="EA80" s="83">
        <f>EI77</f>
        <v>0</v>
      </c>
      <c r="EB80" s="175">
        <f>DU77</f>
        <v>0</v>
      </c>
      <c r="EC80" s="84" t="e">
        <f>DU77/EI77</f>
        <v>#DIV/0!</v>
      </c>
    </row>
    <row r="81" spans="1:145" x14ac:dyDescent="0.2">
      <c r="A81" s="1" t="s">
        <v>85</v>
      </c>
      <c r="E81" s="3" t="e">
        <f>(E87/E78)*100</f>
        <v>#DIV/0!</v>
      </c>
      <c r="F81" s="3" t="e">
        <f t="shared" ref="F81:BQ81" si="75">(F87/F78)*100</f>
        <v>#DIV/0!</v>
      </c>
      <c r="G81" s="3" t="e">
        <f t="shared" si="75"/>
        <v>#DIV/0!</v>
      </c>
      <c r="H81" s="3" t="e">
        <f t="shared" si="75"/>
        <v>#DIV/0!</v>
      </c>
      <c r="I81" s="3" t="e">
        <f t="shared" si="75"/>
        <v>#DIV/0!</v>
      </c>
      <c r="J81" s="3" t="e">
        <f t="shared" si="75"/>
        <v>#DIV/0!</v>
      </c>
      <c r="K81" s="3" t="e">
        <f t="shared" si="75"/>
        <v>#DIV/0!</v>
      </c>
      <c r="L81" s="3" t="e">
        <f t="shared" si="75"/>
        <v>#DIV/0!</v>
      </c>
      <c r="M81" s="3" t="e">
        <f t="shared" si="75"/>
        <v>#DIV/0!</v>
      </c>
      <c r="N81" s="3" t="e">
        <f t="shared" si="75"/>
        <v>#DIV/0!</v>
      </c>
      <c r="O81" s="3" t="e">
        <f t="shared" si="75"/>
        <v>#DIV/0!</v>
      </c>
      <c r="P81" s="3" t="e">
        <f t="shared" si="75"/>
        <v>#DIV/0!</v>
      </c>
      <c r="Q81" s="3" t="e">
        <f t="shared" si="75"/>
        <v>#DIV/0!</v>
      </c>
      <c r="R81" s="3" t="e">
        <f t="shared" si="75"/>
        <v>#DIV/0!</v>
      </c>
      <c r="S81" s="3" t="e">
        <f t="shared" si="75"/>
        <v>#DIV/0!</v>
      </c>
      <c r="T81" s="3" t="e">
        <f t="shared" si="75"/>
        <v>#DIV/0!</v>
      </c>
      <c r="U81" s="3" t="e">
        <f t="shared" si="75"/>
        <v>#DIV/0!</v>
      </c>
      <c r="V81" s="3" t="e">
        <f t="shared" si="75"/>
        <v>#DIV/0!</v>
      </c>
      <c r="W81" s="3" t="e">
        <f t="shared" si="75"/>
        <v>#DIV/0!</v>
      </c>
      <c r="X81" s="3" t="e">
        <f t="shared" si="75"/>
        <v>#DIV/0!</v>
      </c>
      <c r="Y81" s="3" t="e">
        <f t="shared" si="75"/>
        <v>#DIV/0!</v>
      </c>
      <c r="Z81" s="3" t="e">
        <f t="shared" si="75"/>
        <v>#DIV/0!</v>
      </c>
      <c r="AA81" s="3" t="e">
        <f t="shared" si="75"/>
        <v>#DIV/0!</v>
      </c>
      <c r="AB81" s="3" t="e">
        <f t="shared" si="75"/>
        <v>#DIV/0!</v>
      </c>
      <c r="AC81" s="3" t="e">
        <f t="shared" si="75"/>
        <v>#DIV/0!</v>
      </c>
      <c r="AD81" s="3" t="e">
        <f t="shared" si="75"/>
        <v>#DIV/0!</v>
      </c>
      <c r="AE81" s="3" t="e">
        <f t="shared" si="75"/>
        <v>#DIV/0!</v>
      </c>
      <c r="AF81" s="3" t="e">
        <f t="shared" si="75"/>
        <v>#DIV/0!</v>
      </c>
      <c r="AG81" s="3" t="e">
        <f t="shared" si="75"/>
        <v>#DIV/0!</v>
      </c>
      <c r="AH81" s="3" t="e">
        <f t="shared" si="75"/>
        <v>#DIV/0!</v>
      </c>
      <c r="AI81" s="3" t="e">
        <f t="shared" si="75"/>
        <v>#DIV/0!</v>
      </c>
      <c r="AJ81" s="3" t="e">
        <f t="shared" si="75"/>
        <v>#DIV/0!</v>
      </c>
      <c r="AK81" s="3" t="e">
        <f t="shared" si="75"/>
        <v>#DIV/0!</v>
      </c>
      <c r="AL81" s="3" t="e">
        <f t="shared" si="75"/>
        <v>#DIV/0!</v>
      </c>
      <c r="AM81" s="3" t="e">
        <f t="shared" si="75"/>
        <v>#DIV/0!</v>
      </c>
      <c r="AN81" s="3" t="e">
        <f t="shared" si="75"/>
        <v>#DIV/0!</v>
      </c>
      <c r="AO81" s="3" t="e">
        <f t="shared" si="75"/>
        <v>#DIV/0!</v>
      </c>
      <c r="AP81" s="3" t="e">
        <f t="shared" si="75"/>
        <v>#DIV/0!</v>
      </c>
      <c r="AQ81" s="3" t="e">
        <f t="shared" si="75"/>
        <v>#DIV/0!</v>
      </c>
      <c r="AR81" s="3" t="e">
        <f t="shared" si="75"/>
        <v>#DIV/0!</v>
      </c>
      <c r="AS81" s="3" t="e">
        <f t="shared" si="75"/>
        <v>#DIV/0!</v>
      </c>
      <c r="AT81" s="3" t="e">
        <f t="shared" si="75"/>
        <v>#DIV/0!</v>
      </c>
      <c r="AU81" s="3" t="e">
        <f t="shared" si="75"/>
        <v>#DIV/0!</v>
      </c>
      <c r="AV81" s="3" t="e">
        <f t="shared" si="75"/>
        <v>#DIV/0!</v>
      </c>
      <c r="AW81" s="6" t="e">
        <f t="shared" si="75"/>
        <v>#DIV/0!</v>
      </c>
      <c r="AX81" s="6" t="e">
        <f t="shared" si="75"/>
        <v>#DIV/0!</v>
      </c>
      <c r="AY81" s="6" t="e">
        <f t="shared" si="75"/>
        <v>#DIV/0!</v>
      </c>
      <c r="AZ81" s="6" t="e">
        <f t="shared" si="75"/>
        <v>#DIV/0!</v>
      </c>
      <c r="BA81" s="6" t="e">
        <f t="shared" si="75"/>
        <v>#DIV/0!</v>
      </c>
      <c r="BB81" s="6" t="e">
        <f t="shared" si="75"/>
        <v>#DIV/0!</v>
      </c>
      <c r="BC81" s="6" t="e">
        <f t="shared" si="75"/>
        <v>#DIV/0!</v>
      </c>
      <c r="BD81" s="6" t="e">
        <f t="shared" si="75"/>
        <v>#DIV/0!</v>
      </c>
      <c r="BE81" s="6" t="e">
        <f t="shared" si="75"/>
        <v>#DIV/0!</v>
      </c>
      <c r="BF81" s="6" t="e">
        <f t="shared" si="75"/>
        <v>#DIV/0!</v>
      </c>
      <c r="BG81" s="6" t="e">
        <f t="shared" si="75"/>
        <v>#DIV/0!</v>
      </c>
      <c r="BH81" s="6" t="e">
        <f t="shared" si="75"/>
        <v>#DIV/0!</v>
      </c>
      <c r="BI81" s="6" t="e">
        <f t="shared" si="75"/>
        <v>#DIV/0!</v>
      </c>
      <c r="BJ81" s="6" t="e">
        <f t="shared" si="75"/>
        <v>#DIV/0!</v>
      </c>
      <c r="BK81" s="6" t="e">
        <f t="shared" si="75"/>
        <v>#DIV/0!</v>
      </c>
      <c r="BL81" s="6" t="e">
        <f t="shared" si="75"/>
        <v>#DIV/0!</v>
      </c>
      <c r="BM81" s="6" t="e">
        <f t="shared" si="75"/>
        <v>#DIV/0!</v>
      </c>
      <c r="BN81" s="6" t="e">
        <f t="shared" si="75"/>
        <v>#DIV/0!</v>
      </c>
      <c r="BO81" s="6" t="e">
        <f t="shared" si="75"/>
        <v>#DIV/0!</v>
      </c>
      <c r="BP81" s="6" t="e">
        <f t="shared" si="75"/>
        <v>#DIV/0!</v>
      </c>
      <c r="BQ81" s="6" t="e">
        <f t="shared" si="75"/>
        <v>#DIV/0!</v>
      </c>
      <c r="BR81" s="6" t="e">
        <f t="shared" ref="BR81:CN81" si="76">(BR87/BR78)*100</f>
        <v>#DIV/0!</v>
      </c>
      <c r="BS81" s="6" t="e">
        <f t="shared" si="76"/>
        <v>#DIV/0!</v>
      </c>
      <c r="BT81" s="6" t="e">
        <f t="shared" si="76"/>
        <v>#DIV/0!</v>
      </c>
      <c r="BU81" s="6" t="e">
        <f t="shared" si="76"/>
        <v>#DIV/0!</v>
      </c>
      <c r="BV81" s="6" t="e">
        <f t="shared" si="76"/>
        <v>#DIV/0!</v>
      </c>
      <c r="BW81" s="6" t="e">
        <f t="shared" si="76"/>
        <v>#DIV/0!</v>
      </c>
      <c r="BX81" s="6" t="e">
        <f t="shared" si="76"/>
        <v>#DIV/0!</v>
      </c>
      <c r="BY81" s="6" t="e">
        <f t="shared" si="76"/>
        <v>#DIV/0!</v>
      </c>
      <c r="BZ81" s="6" t="e">
        <f t="shared" si="76"/>
        <v>#DIV/0!</v>
      </c>
      <c r="CA81" s="6" t="e">
        <f t="shared" si="76"/>
        <v>#DIV/0!</v>
      </c>
      <c r="CB81" s="6" t="e">
        <f t="shared" si="76"/>
        <v>#DIV/0!</v>
      </c>
      <c r="CC81" s="6" t="e">
        <f t="shared" si="76"/>
        <v>#DIV/0!</v>
      </c>
      <c r="CD81" s="6" t="e">
        <f t="shared" si="76"/>
        <v>#DIV/0!</v>
      </c>
      <c r="CE81" s="6" t="e">
        <f t="shared" si="76"/>
        <v>#DIV/0!</v>
      </c>
      <c r="CF81" s="6" t="e">
        <f t="shared" si="76"/>
        <v>#DIV/0!</v>
      </c>
      <c r="CG81" s="6" t="e">
        <f t="shared" si="76"/>
        <v>#DIV/0!</v>
      </c>
      <c r="CH81" s="6" t="e">
        <f t="shared" si="76"/>
        <v>#DIV/0!</v>
      </c>
      <c r="CI81" s="6" t="e">
        <f t="shared" si="76"/>
        <v>#DIV/0!</v>
      </c>
      <c r="CJ81" s="6" t="e">
        <f t="shared" si="76"/>
        <v>#DIV/0!</v>
      </c>
      <c r="CK81" s="6" t="e">
        <f t="shared" si="76"/>
        <v>#DIV/0!</v>
      </c>
      <c r="CL81" s="6" t="e">
        <f t="shared" si="76"/>
        <v>#DIV/0!</v>
      </c>
      <c r="CM81" s="6" t="e">
        <f t="shared" si="76"/>
        <v>#DIV/0!</v>
      </c>
      <c r="CN81" s="6" t="e">
        <f t="shared" si="76"/>
        <v>#DIV/0!</v>
      </c>
      <c r="CO81" s="20" t="e">
        <f>(CO87/CO78)*100</f>
        <v>#DIV/0!</v>
      </c>
      <c r="CP81" s="9" t="e">
        <f>(CP87/CP78)*100</f>
        <v>#DIV/0!</v>
      </c>
      <c r="CQ81" s="9" t="e">
        <f>(CQ87/CQ78)*100</f>
        <v>#DIV/0!</v>
      </c>
      <c r="CR81" s="9" t="e">
        <f>(CR87/CR78)*100</f>
        <v>#DIV/0!</v>
      </c>
      <c r="CS81" s="12" t="e">
        <f>(CS87/CS78)*100</f>
        <v>#DIV/0!</v>
      </c>
      <c r="CT81" s="12" t="e">
        <f t="shared" ref="CT81:CY81" si="77">(CT87/CT78)*100</f>
        <v>#DIV/0!</v>
      </c>
      <c r="CU81" s="12" t="e">
        <f t="shared" si="77"/>
        <v>#DIV/0!</v>
      </c>
      <c r="CV81" s="12" t="e">
        <f t="shared" si="77"/>
        <v>#DIV/0!</v>
      </c>
      <c r="CW81" s="12" t="e">
        <f t="shared" si="77"/>
        <v>#DIV/0!</v>
      </c>
      <c r="CX81" s="12" t="e">
        <f t="shared" si="77"/>
        <v>#DIV/0!</v>
      </c>
      <c r="CY81" s="12" t="e">
        <f t="shared" si="77"/>
        <v>#DIV/0!</v>
      </c>
      <c r="CZ81" s="14" t="e">
        <f t="shared" ref="CZ81:DQ81" si="78">(CZ87/CZ78)*100</f>
        <v>#DIV/0!</v>
      </c>
      <c r="DA81" s="14" t="e">
        <f t="shared" si="78"/>
        <v>#DIV/0!</v>
      </c>
      <c r="DB81" s="14" t="e">
        <f t="shared" si="78"/>
        <v>#DIV/0!</v>
      </c>
      <c r="DC81" s="21" t="e">
        <f t="shared" si="78"/>
        <v>#DIV/0!</v>
      </c>
      <c r="DD81" s="21" t="e">
        <f t="shared" si="78"/>
        <v>#DIV/0!</v>
      </c>
      <c r="DE81" s="21" t="e">
        <f t="shared" si="78"/>
        <v>#DIV/0!</v>
      </c>
      <c r="DF81" s="16" t="e">
        <f t="shared" si="78"/>
        <v>#DIV/0!</v>
      </c>
      <c r="DG81" s="16" t="e">
        <f t="shared" si="78"/>
        <v>#DIV/0!</v>
      </c>
      <c r="DH81" s="16" t="e">
        <f t="shared" si="78"/>
        <v>#DIV/0!</v>
      </c>
      <c r="DI81" s="51" t="e">
        <f>(DI87/DI78)*100</f>
        <v>#DIV/0!</v>
      </c>
      <c r="DJ81" s="51" t="e">
        <f>(DJ87/DJ78)*100</f>
        <v>#DIV/0!</v>
      </c>
      <c r="DK81" s="51" t="e">
        <f>(DK87/DK78)*100</f>
        <v>#DIV/0!</v>
      </c>
      <c r="DL81" s="17" t="e">
        <f t="shared" si="78"/>
        <v>#DIV/0!</v>
      </c>
      <c r="DM81" s="18" t="e">
        <f t="shared" si="78"/>
        <v>#DIV/0!</v>
      </c>
      <c r="DN81" s="18" t="e">
        <f t="shared" si="78"/>
        <v>#DIV/0!</v>
      </c>
      <c r="DO81" s="19" t="e">
        <f t="shared" si="78"/>
        <v>#DIV/0!</v>
      </c>
      <c r="DP81" s="19" t="e">
        <f t="shared" si="78"/>
        <v>#DIV/0!</v>
      </c>
      <c r="DQ81" s="19" t="e">
        <f t="shared" si="78"/>
        <v>#DIV/0!</v>
      </c>
    </row>
    <row r="82" spans="1:145" x14ac:dyDescent="0.2">
      <c r="A82" s="21" t="s">
        <v>80</v>
      </c>
      <c r="E82" s="3" t="e">
        <f t="shared" ref="E82:AJ82" si="79">(E88/E78)*100</f>
        <v>#DIV/0!</v>
      </c>
      <c r="F82" s="3" t="e">
        <f t="shared" si="79"/>
        <v>#DIV/0!</v>
      </c>
      <c r="G82" s="3" t="e">
        <f t="shared" si="79"/>
        <v>#DIV/0!</v>
      </c>
      <c r="H82" s="3" t="e">
        <f t="shared" si="79"/>
        <v>#DIV/0!</v>
      </c>
      <c r="I82" s="3" t="e">
        <f t="shared" si="79"/>
        <v>#DIV/0!</v>
      </c>
      <c r="J82" s="3" t="e">
        <f t="shared" si="79"/>
        <v>#DIV/0!</v>
      </c>
      <c r="K82" s="3" t="e">
        <f t="shared" si="79"/>
        <v>#DIV/0!</v>
      </c>
      <c r="L82" s="3" t="e">
        <f t="shared" si="79"/>
        <v>#DIV/0!</v>
      </c>
      <c r="M82" s="3" t="e">
        <f t="shared" si="79"/>
        <v>#DIV/0!</v>
      </c>
      <c r="N82" s="3" t="e">
        <f t="shared" si="79"/>
        <v>#DIV/0!</v>
      </c>
      <c r="O82" s="3" t="e">
        <f t="shared" si="79"/>
        <v>#DIV/0!</v>
      </c>
      <c r="P82" s="3" t="e">
        <f t="shared" si="79"/>
        <v>#DIV/0!</v>
      </c>
      <c r="Q82" s="3" t="e">
        <f t="shared" si="79"/>
        <v>#DIV/0!</v>
      </c>
      <c r="R82" s="3" t="e">
        <f t="shared" si="79"/>
        <v>#DIV/0!</v>
      </c>
      <c r="S82" s="3" t="e">
        <f t="shared" si="79"/>
        <v>#DIV/0!</v>
      </c>
      <c r="T82" s="3" t="e">
        <f t="shared" si="79"/>
        <v>#DIV/0!</v>
      </c>
      <c r="U82" s="3" t="e">
        <f t="shared" si="79"/>
        <v>#DIV/0!</v>
      </c>
      <c r="V82" s="3" t="e">
        <f t="shared" si="79"/>
        <v>#DIV/0!</v>
      </c>
      <c r="W82" s="3" t="e">
        <f t="shared" si="79"/>
        <v>#DIV/0!</v>
      </c>
      <c r="X82" s="3" t="e">
        <f t="shared" si="79"/>
        <v>#DIV/0!</v>
      </c>
      <c r="Y82" s="3" t="e">
        <f t="shared" si="79"/>
        <v>#DIV/0!</v>
      </c>
      <c r="Z82" s="3" t="e">
        <f t="shared" si="79"/>
        <v>#DIV/0!</v>
      </c>
      <c r="AA82" s="3" t="e">
        <f t="shared" si="79"/>
        <v>#DIV/0!</v>
      </c>
      <c r="AB82" s="3" t="e">
        <f t="shared" si="79"/>
        <v>#DIV/0!</v>
      </c>
      <c r="AC82" s="3" t="e">
        <f t="shared" si="79"/>
        <v>#DIV/0!</v>
      </c>
      <c r="AD82" s="3" t="e">
        <f t="shared" si="79"/>
        <v>#DIV/0!</v>
      </c>
      <c r="AE82" s="3" t="e">
        <f t="shared" si="79"/>
        <v>#DIV/0!</v>
      </c>
      <c r="AF82" s="3" t="e">
        <f t="shared" si="79"/>
        <v>#DIV/0!</v>
      </c>
      <c r="AG82" s="3" t="e">
        <f t="shared" si="79"/>
        <v>#DIV/0!</v>
      </c>
      <c r="AH82" s="3" t="e">
        <f t="shared" si="79"/>
        <v>#DIV/0!</v>
      </c>
      <c r="AI82" s="3" t="e">
        <f t="shared" si="79"/>
        <v>#DIV/0!</v>
      </c>
      <c r="AJ82" s="3" t="e">
        <f t="shared" si="79"/>
        <v>#DIV/0!</v>
      </c>
      <c r="AK82" s="3" t="e">
        <f t="shared" ref="AK82:BP82" si="80">(AK88/AK78)*100</f>
        <v>#DIV/0!</v>
      </c>
      <c r="AL82" s="3" t="e">
        <f t="shared" si="80"/>
        <v>#DIV/0!</v>
      </c>
      <c r="AM82" s="3" t="e">
        <f t="shared" si="80"/>
        <v>#DIV/0!</v>
      </c>
      <c r="AN82" s="3" t="e">
        <f t="shared" si="80"/>
        <v>#DIV/0!</v>
      </c>
      <c r="AO82" s="3" t="e">
        <f t="shared" si="80"/>
        <v>#DIV/0!</v>
      </c>
      <c r="AP82" s="3" t="e">
        <f t="shared" si="80"/>
        <v>#DIV/0!</v>
      </c>
      <c r="AQ82" s="3" t="e">
        <f t="shared" si="80"/>
        <v>#DIV/0!</v>
      </c>
      <c r="AR82" s="3" t="e">
        <f t="shared" si="80"/>
        <v>#DIV/0!</v>
      </c>
      <c r="AS82" s="3" t="e">
        <f t="shared" si="80"/>
        <v>#DIV/0!</v>
      </c>
      <c r="AT82" s="3" t="e">
        <f t="shared" si="80"/>
        <v>#DIV/0!</v>
      </c>
      <c r="AU82" s="3" t="e">
        <f t="shared" si="80"/>
        <v>#DIV/0!</v>
      </c>
      <c r="AV82" s="3" t="e">
        <f t="shared" si="80"/>
        <v>#DIV/0!</v>
      </c>
      <c r="AW82" s="6" t="e">
        <f t="shared" si="80"/>
        <v>#DIV/0!</v>
      </c>
      <c r="AX82" s="6" t="e">
        <f t="shared" si="80"/>
        <v>#DIV/0!</v>
      </c>
      <c r="AY82" s="6" t="e">
        <f t="shared" si="80"/>
        <v>#DIV/0!</v>
      </c>
      <c r="AZ82" s="6" t="e">
        <f t="shared" si="80"/>
        <v>#DIV/0!</v>
      </c>
      <c r="BA82" s="6" t="e">
        <f t="shared" si="80"/>
        <v>#DIV/0!</v>
      </c>
      <c r="BB82" s="6" t="e">
        <f t="shared" si="80"/>
        <v>#DIV/0!</v>
      </c>
      <c r="BC82" s="6" t="e">
        <f t="shared" si="80"/>
        <v>#DIV/0!</v>
      </c>
      <c r="BD82" s="6" t="e">
        <f t="shared" si="80"/>
        <v>#DIV/0!</v>
      </c>
      <c r="BE82" s="6" t="e">
        <f t="shared" si="80"/>
        <v>#DIV/0!</v>
      </c>
      <c r="BF82" s="6" t="e">
        <f t="shared" si="80"/>
        <v>#DIV/0!</v>
      </c>
      <c r="BG82" s="6" t="e">
        <f t="shared" si="80"/>
        <v>#DIV/0!</v>
      </c>
      <c r="BH82" s="6" t="e">
        <f t="shared" si="80"/>
        <v>#DIV/0!</v>
      </c>
      <c r="BI82" s="6" t="e">
        <f t="shared" si="80"/>
        <v>#DIV/0!</v>
      </c>
      <c r="BJ82" s="6" t="e">
        <f t="shared" si="80"/>
        <v>#DIV/0!</v>
      </c>
      <c r="BK82" s="6" t="e">
        <f t="shared" si="80"/>
        <v>#DIV/0!</v>
      </c>
      <c r="BL82" s="6" t="e">
        <f t="shared" si="80"/>
        <v>#DIV/0!</v>
      </c>
      <c r="BM82" s="6" t="e">
        <f t="shared" si="80"/>
        <v>#DIV/0!</v>
      </c>
      <c r="BN82" s="6" t="e">
        <f t="shared" si="80"/>
        <v>#DIV/0!</v>
      </c>
      <c r="BO82" s="6" t="e">
        <f t="shared" si="80"/>
        <v>#DIV/0!</v>
      </c>
      <c r="BP82" s="6" t="e">
        <f t="shared" si="80"/>
        <v>#DIV/0!</v>
      </c>
      <c r="BQ82" s="6" t="e">
        <f t="shared" ref="BQ82:CN82" si="81">(BQ88/BQ78)*100</f>
        <v>#DIV/0!</v>
      </c>
      <c r="BR82" s="6" t="e">
        <f t="shared" si="81"/>
        <v>#DIV/0!</v>
      </c>
      <c r="BS82" s="6" t="e">
        <f t="shared" si="81"/>
        <v>#DIV/0!</v>
      </c>
      <c r="BT82" s="6" t="e">
        <f t="shared" si="81"/>
        <v>#DIV/0!</v>
      </c>
      <c r="BU82" s="6" t="e">
        <f t="shared" si="81"/>
        <v>#DIV/0!</v>
      </c>
      <c r="BV82" s="6" t="e">
        <f t="shared" si="81"/>
        <v>#DIV/0!</v>
      </c>
      <c r="BW82" s="6" t="e">
        <f t="shared" si="81"/>
        <v>#DIV/0!</v>
      </c>
      <c r="BX82" s="6" t="e">
        <f t="shared" si="81"/>
        <v>#DIV/0!</v>
      </c>
      <c r="BY82" s="6" t="e">
        <f t="shared" si="81"/>
        <v>#DIV/0!</v>
      </c>
      <c r="BZ82" s="6" t="e">
        <f t="shared" si="81"/>
        <v>#DIV/0!</v>
      </c>
      <c r="CA82" s="6" t="e">
        <f t="shared" si="81"/>
        <v>#DIV/0!</v>
      </c>
      <c r="CB82" s="6" t="e">
        <f t="shared" si="81"/>
        <v>#DIV/0!</v>
      </c>
      <c r="CC82" s="6" t="e">
        <f t="shared" si="81"/>
        <v>#DIV/0!</v>
      </c>
      <c r="CD82" s="6" t="e">
        <f t="shared" si="81"/>
        <v>#DIV/0!</v>
      </c>
      <c r="CE82" s="6" t="e">
        <f t="shared" si="81"/>
        <v>#DIV/0!</v>
      </c>
      <c r="CF82" s="6" t="e">
        <f t="shared" si="81"/>
        <v>#DIV/0!</v>
      </c>
      <c r="CG82" s="6" t="e">
        <f t="shared" si="81"/>
        <v>#DIV/0!</v>
      </c>
      <c r="CH82" s="6" t="e">
        <f t="shared" si="81"/>
        <v>#DIV/0!</v>
      </c>
      <c r="CI82" s="6" t="e">
        <f t="shared" si="81"/>
        <v>#DIV/0!</v>
      </c>
      <c r="CJ82" s="6" t="e">
        <f t="shared" si="81"/>
        <v>#DIV/0!</v>
      </c>
      <c r="CK82" s="6" t="e">
        <f t="shared" si="81"/>
        <v>#DIV/0!</v>
      </c>
      <c r="CL82" s="6" t="e">
        <f t="shared" si="81"/>
        <v>#DIV/0!</v>
      </c>
      <c r="CM82" s="6" t="e">
        <f t="shared" si="81"/>
        <v>#DIV/0!</v>
      </c>
      <c r="CN82" s="6" t="e">
        <f t="shared" si="81"/>
        <v>#DIV/0!</v>
      </c>
      <c r="CO82" s="20" t="e">
        <f>(CO88/CO78)*100</f>
        <v>#DIV/0!</v>
      </c>
      <c r="CP82" s="9" t="e">
        <f>(CP88/CP78)*100</f>
        <v>#DIV/0!</v>
      </c>
      <c r="CQ82" s="9" t="e">
        <f>(CQ88/CQ78)*100</f>
        <v>#DIV/0!</v>
      </c>
      <c r="CR82" s="9" t="e">
        <f>(CR88/CR78)*100</f>
        <v>#DIV/0!</v>
      </c>
      <c r="CS82" s="12" t="e">
        <f t="shared" ref="CS82:DQ82" si="82">(CS88/CS78)*100</f>
        <v>#DIV/0!</v>
      </c>
      <c r="CT82" s="12" t="e">
        <f t="shared" si="82"/>
        <v>#DIV/0!</v>
      </c>
      <c r="CU82" s="12" t="e">
        <f t="shared" si="82"/>
        <v>#DIV/0!</v>
      </c>
      <c r="CV82" s="12" t="e">
        <f t="shared" si="82"/>
        <v>#DIV/0!</v>
      </c>
      <c r="CW82" s="12" t="e">
        <f t="shared" si="82"/>
        <v>#DIV/0!</v>
      </c>
      <c r="CX82" s="12" t="e">
        <f t="shared" si="82"/>
        <v>#DIV/0!</v>
      </c>
      <c r="CY82" s="12" t="e">
        <f t="shared" si="82"/>
        <v>#DIV/0!</v>
      </c>
      <c r="CZ82" s="14" t="e">
        <f t="shared" si="82"/>
        <v>#DIV/0!</v>
      </c>
      <c r="DA82" s="14" t="e">
        <f t="shared" si="82"/>
        <v>#DIV/0!</v>
      </c>
      <c r="DB82" s="14" t="e">
        <f t="shared" si="82"/>
        <v>#DIV/0!</v>
      </c>
      <c r="DC82" s="21" t="e">
        <f t="shared" si="82"/>
        <v>#DIV/0!</v>
      </c>
      <c r="DD82" s="21" t="e">
        <f t="shared" si="82"/>
        <v>#DIV/0!</v>
      </c>
      <c r="DE82" s="21" t="e">
        <f t="shared" si="82"/>
        <v>#DIV/0!</v>
      </c>
      <c r="DF82" s="16" t="e">
        <f t="shared" si="82"/>
        <v>#DIV/0!</v>
      </c>
      <c r="DG82" s="16" t="e">
        <f t="shared" si="82"/>
        <v>#DIV/0!</v>
      </c>
      <c r="DH82" s="16" t="e">
        <f t="shared" si="82"/>
        <v>#DIV/0!</v>
      </c>
      <c r="DI82" s="51" t="e">
        <f>(DI88/DI78)*100</f>
        <v>#DIV/0!</v>
      </c>
      <c r="DJ82" s="51" t="e">
        <f>(DJ88/DJ78)*100</f>
        <v>#DIV/0!</v>
      </c>
      <c r="DK82" s="51" t="e">
        <f>(DK88/DK78)*100</f>
        <v>#DIV/0!</v>
      </c>
      <c r="DL82" s="17" t="e">
        <f t="shared" si="82"/>
        <v>#DIV/0!</v>
      </c>
      <c r="DM82" s="18" t="e">
        <f t="shared" si="82"/>
        <v>#DIV/0!</v>
      </c>
      <c r="DN82" s="18" t="e">
        <f t="shared" si="82"/>
        <v>#DIV/0!</v>
      </c>
      <c r="DO82" s="19" t="e">
        <f t="shared" si="82"/>
        <v>#DIV/0!</v>
      </c>
      <c r="DP82" s="19" t="e">
        <f t="shared" si="82"/>
        <v>#DIV/0!</v>
      </c>
      <c r="DQ82" s="19" t="e">
        <f t="shared" si="82"/>
        <v>#DIV/0!</v>
      </c>
    </row>
    <row r="83" spans="1:145" x14ac:dyDescent="0.2">
      <c r="A83" s="21"/>
      <c r="DC83" s="21"/>
      <c r="DD83" s="21"/>
      <c r="DE83" s="21"/>
    </row>
    <row r="84" spans="1:145" x14ac:dyDescent="0.2">
      <c r="A84" s="21"/>
      <c r="DC84" s="21"/>
      <c r="DD84" s="21"/>
      <c r="DE84" s="21"/>
    </row>
    <row r="85" spans="1:145" x14ac:dyDescent="0.2">
      <c r="A85" s="21"/>
      <c r="DC85" s="21"/>
      <c r="DD85" s="21"/>
      <c r="DE85" s="21"/>
    </row>
    <row r="86" spans="1:145" x14ac:dyDescent="0.2">
      <c r="A86" s="21" t="s">
        <v>82</v>
      </c>
      <c r="E86" s="3">
        <f t="shared" ref="E86:AV86" si="83">COUNTIF(E3:E76,"&gt;39")</f>
        <v>0</v>
      </c>
      <c r="F86" s="3">
        <f t="shared" si="83"/>
        <v>0</v>
      </c>
      <c r="G86" s="3">
        <f t="shared" si="83"/>
        <v>0</v>
      </c>
      <c r="H86" s="3">
        <f t="shared" si="83"/>
        <v>0</v>
      </c>
      <c r="I86" s="3">
        <f t="shared" si="83"/>
        <v>0</v>
      </c>
      <c r="J86" s="3">
        <f t="shared" si="83"/>
        <v>0</v>
      </c>
      <c r="K86" s="3">
        <f t="shared" si="83"/>
        <v>0</v>
      </c>
      <c r="L86" s="3">
        <f t="shared" si="83"/>
        <v>0</v>
      </c>
      <c r="M86" s="3">
        <f t="shared" si="83"/>
        <v>0</v>
      </c>
      <c r="N86" s="3">
        <f t="shared" si="83"/>
        <v>0</v>
      </c>
      <c r="O86" s="3">
        <f t="shared" si="83"/>
        <v>0</v>
      </c>
      <c r="P86" s="3">
        <f t="shared" si="83"/>
        <v>0</v>
      </c>
      <c r="Q86" s="3">
        <f t="shared" si="83"/>
        <v>0</v>
      </c>
      <c r="R86" s="3">
        <f t="shared" si="83"/>
        <v>0</v>
      </c>
      <c r="S86" s="3">
        <f t="shared" si="83"/>
        <v>0</v>
      </c>
      <c r="T86" s="3">
        <f t="shared" si="83"/>
        <v>0</v>
      </c>
      <c r="U86" s="3">
        <f t="shared" si="83"/>
        <v>0</v>
      </c>
      <c r="V86" s="3">
        <f t="shared" si="83"/>
        <v>0</v>
      </c>
      <c r="W86" s="3">
        <f t="shared" si="83"/>
        <v>0</v>
      </c>
      <c r="X86" s="3">
        <f t="shared" si="83"/>
        <v>0</v>
      </c>
      <c r="Y86" s="3">
        <f t="shared" si="83"/>
        <v>0</v>
      </c>
      <c r="Z86" s="3">
        <f t="shared" si="83"/>
        <v>0</v>
      </c>
      <c r="AA86" s="3">
        <f t="shared" si="83"/>
        <v>0</v>
      </c>
      <c r="AB86" s="3">
        <f t="shared" si="83"/>
        <v>0</v>
      </c>
      <c r="AC86" s="3">
        <f t="shared" si="83"/>
        <v>0</v>
      </c>
      <c r="AD86" s="3">
        <f t="shared" si="83"/>
        <v>0</v>
      </c>
      <c r="AE86" s="3">
        <f t="shared" si="83"/>
        <v>0</v>
      </c>
      <c r="AF86" s="3">
        <f t="shared" si="83"/>
        <v>0</v>
      </c>
      <c r="AG86" s="3">
        <f t="shared" si="83"/>
        <v>0</v>
      </c>
      <c r="AH86" s="3">
        <f t="shared" si="83"/>
        <v>0</v>
      </c>
      <c r="AI86" s="3">
        <f t="shared" si="83"/>
        <v>0</v>
      </c>
      <c r="AJ86" s="3">
        <f t="shared" si="83"/>
        <v>0</v>
      </c>
      <c r="AK86" s="3">
        <f t="shared" si="83"/>
        <v>0</v>
      </c>
      <c r="AL86" s="3">
        <f t="shared" si="83"/>
        <v>0</v>
      </c>
      <c r="AM86" s="3">
        <f t="shared" si="83"/>
        <v>0</v>
      </c>
      <c r="AN86" s="3">
        <f t="shared" si="83"/>
        <v>0</v>
      </c>
      <c r="AO86" s="3">
        <f t="shared" si="83"/>
        <v>0</v>
      </c>
      <c r="AP86" s="3">
        <f t="shared" si="83"/>
        <v>0</v>
      </c>
      <c r="AQ86" s="3">
        <f t="shared" si="83"/>
        <v>0</v>
      </c>
      <c r="AR86" s="3">
        <f t="shared" si="83"/>
        <v>0</v>
      </c>
      <c r="AS86" s="3">
        <f t="shared" si="83"/>
        <v>0</v>
      </c>
      <c r="AT86" s="3">
        <f t="shared" si="83"/>
        <v>0</v>
      </c>
      <c r="AU86" s="3">
        <f t="shared" si="83"/>
        <v>0</v>
      </c>
      <c r="AV86" s="3">
        <f t="shared" si="83"/>
        <v>0</v>
      </c>
      <c r="AW86" s="6">
        <f t="shared" ref="AW86:CR86" si="84">COUNTIF(AW3:AW76,"&gt;19")</f>
        <v>0</v>
      </c>
      <c r="AX86" s="6">
        <f t="shared" si="84"/>
        <v>0</v>
      </c>
      <c r="AY86" s="6">
        <f t="shared" si="84"/>
        <v>0</v>
      </c>
      <c r="AZ86" s="6">
        <f t="shared" si="84"/>
        <v>0</v>
      </c>
      <c r="BA86" s="6">
        <f t="shared" si="84"/>
        <v>0</v>
      </c>
      <c r="BB86" s="6">
        <f t="shared" si="84"/>
        <v>0</v>
      </c>
      <c r="BC86" s="6">
        <f t="shared" si="84"/>
        <v>0</v>
      </c>
      <c r="BD86" s="6">
        <f t="shared" si="84"/>
        <v>0</v>
      </c>
      <c r="BE86" s="6">
        <f t="shared" si="84"/>
        <v>0</v>
      </c>
      <c r="BF86" s="6">
        <f t="shared" si="84"/>
        <v>0</v>
      </c>
      <c r="BG86" s="6">
        <f t="shared" si="84"/>
        <v>0</v>
      </c>
      <c r="BH86" s="6">
        <f t="shared" si="84"/>
        <v>0</v>
      </c>
      <c r="BI86" s="6">
        <f t="shared" si="84"/>
        <v>0</v>
      </c>
      <c r="BJ86" s="6">
        <f t="shared" si="84"/>
        <v>0</v>
      </c>
      <c r="BK86" s="6">
        <f t="shared" si="84"/>
        <v>0</v>
      </c>
      <c r="BL86" s="6">
        <f t="shared" si="84"/>
        <v>0</v>
      </c>
      <c r="BM86" s="6">
        <f t="shared" si="84"/>
        <v>0</v>
      </c>
      <c r="BN86" s="6">
        <f t="shared" si="84"/>
        <v>0</v>
      </c>
      <c r="BO86" s="6">
        <f t="shared" si="84"/>
        <v>0</v>
      </c>
      <c r="BP86" s="6">
        <f t="shared" si="84"/>
        <v>0</v>
      </c>
      <c r="BQ86" s="6">
        <f t="shared" si="84"/>
        <v>0</v>
      </c>
      <c r="BR86" s="6">
        <f t="shared" si="84"/>
        <v>0</v>
      </c>
      <c r="BS86" s="6">
        <f t="shared" si="84"/>
        <v>0</v>
      </c>
      <c r="BT86" s="6">
        <f t="shared" si="84"/>
        <v>0</v>
      </c>
      <c r="BU86" s="6">
        <f t="shared" si="84"/>
        <v>0</v>
      </c>
      <c r="BV86" s="6">
        <f t="shared" si="84"/>
        <v>0</v>
      </c>
      <c r="BW86" s="6">
        <f t="shared" si="84"/>
        <v>0</v>
      </c>
      <c r="BX86" s="6">
        <f t="shared" si="84"/>
        <v>0</v>
      </c>
      <c r="BY86" s="6">
        <f t="shared" si="84"/>
        <v>0</v>
      </c>
      <c r="BZ86" s="6">
        <f t="shared" si="84"/>
        <v>0</v>
      </c>
      <c r="CA86" s="6">
        <f t="shared" si="84"/>
        <v>0</v>
      </c>
      <c r="CB86" s="6">
        <f t="shared" si="84"/>
        <v>0</v>
      </c>
      <c r="CC86" s="6">
        <f t="shared" si="84"/>
        <v>0</v>
      </c>
      <c r="CD86" s="6">
        <f t="shared" si="84"/>
        <v>0</v>
      </c>
      <c r="CE86" s="6">
        <f t="shared" si="84"/>
        <v>0</v>
      </c>
      <c r="CF86" s="6">
        <f t="shared" si="84"/>
        <v>0</v>
      </c>
      <c r="CG86" s="6">
        <f t="shared" si="84"/>
        <v>0</v>
      </c>
      <c r="CH86" s="6">
        <f t="shared" si="84"/>
        <v>0</v>
      </c>
      <c r="CI86" s="6">
        <f t="shared" si="84"/>
        <v>0</v>
      </c>
      <c r="CJ86" s="6">
        <f t="shared" si="84"/>
        <v>0</v>
      </c>
      <c r="CK86" s="6">
        <f t="shared" si="84"/>
        <v>0</v>
      </c>
      <c r="CL86" s="6">
        <f t="shared" si="84"/>
        <v>0</v>
      </c>
      <c r="CM86" s="6">
        <f t="shared" si="84"/>
        <v>0</v>
      </c>
      <c r="CN86" s="6">
        <f t="shared" si="84"/>
        <v>0</v>
      </c>
      <c r="CO86" s="20">
        <f>COUNTIF(CO3:CO76,"&gt;71")</f>
        <v>0</v>
      </c>
      <c r="CP86" s="6">
        <f t="shared" si="84"/>
        <v>0</v>
      </c>
      <c r="CQ86" s="6">
        <f t="shared" si="84"/>
        <v>0</v>
      </c>
      <c r="CR86" s="6">
        <f t="shared" si="84"/>
        <v>0</v>
      </c>
      <c r="CS86" s="12">
        <f t="shared" ref="CS86:CY86" si="85">COUNTIF(CS3:CS76,"&gt;239")</f>
        <v>0</v>
      </c>
      <c r="CT86" s="12">
        <f t="shared" si="85"/>
        <v>0</v>
      </c>
      <c r="CU86" s="12">
        <f t="shared" si="85"/>
        <v>0</v>
      </c>
      <c r="CV86" s="12">
        <f t="shared" si="85"/>
        <v>0</v>
      </c>
      <c r="CW86" s="12">
        <f t="shared" si="85"/>
        <v>0</v>
      </c>
      <c r="CX86" s="12">
        <f t="shared" si="85"/>
        <v>0</v>
      </c>
      <c r="CY86" s="12">
        <f t="shared" si="85"/>
        <v>0</v>
      </c>
      <c r="CZ86" s="14">
        <f t="shared" ref="CZ86:DE86" si="86">COUNTIF(CZ3:CZ76,"&gt;479")</f>
        <v>0</v>
      </c>
      <c r="DA86" s="14">
        <f t="shared" si="86"/>
        <v>0</v>
      </c>
      <c r="DB86" s="14">
        <f t="shared" si="86"/>
        <v>0</v>
      </c>
      <c r="DC86" s="51">
        <f t="shared" si="86"/>
        <v>0</v>
      </c>
      <c r="DD86" s="51">
        <f t="shared" si="86"/>
        <v>0</v>
      </c>
      <c r="DE86" s="51">
        <f t="shared" si="86"/>
        <v>0</v>
      </c>
      <c r="DF86" s="16">
        <f t="shared" ref="DF86:DK86" si="87">COUNTIF(DF3:DF76,"&gt;719")</f>
        <v>0</v>
      </c>
      <c r="DG86" s="16">
        <f t="shared" si="87"/>
        <v>0</v>
      </c>
      <c r="DH86" s="16">
        <f t="shared" si="87"/>
        <v>0</v>
      </c>
      <c r="DI86" s="51">
        <f t="shared" si="87"/>
        <v>0</v>
      </c>
      <c r="DJ86" s="51">
        <f t="shared" si="87"/>
        <v>0</v>
      </c>
      <c r="DK86" s="51">
        <f t="shared" si="87"/>
        <v>0</v>
      </c>
      <c r="DL86" s="17">
        <f>COUNTIF(DL3:DL76,"&gt;359")</f>
        <v>0</v>
      </c>
      <c r="DM86" s="18">
        <f>COUNTIF(DM3:DM76,"&gt;39")</f>
        <v>0</v>
      </c>
      <c r="DN86" s="18">
        <f>COUNTIF(DN3:DN76,"&gt;39")</f>
        <v>0</v>
      </c>
      <c r="DO86" s="19">
        <f>COUNTIF(DO3:DO76,"&gt;26")</f>
        <v>0</v>
      </c>
      <c r="DP86" s="19">
        <f>COUNTIF(DP3:DP76,"&gt;26")</f>
        <v>0</v>
      </c>
      <c r="DQ86" s="19">
        <f>COUNTIF(DQ3:DQ76,"&gt;26")</f>
        <v>0</v>
      </c>
    </row>
    <row r="87" spans="1:145" x14ac:dyDescent="0.2">
      <c r="A87" s="1" t="s">
        <v>86</v>
      </c>
      <c r="E87" s="3">
        <f t="shared" ref="E87:AV87" si="88">COUNTIF(E3:E76,"&gt;29")</f>
        <v>0</v>
      </c>
      <c r="F87" s="3">
        <f t="shared" si="88"/>
        <v>0</v>
      </c>
      <c r="G87" s="3">
        <f t="shared" si="88"/>
        <v>0</v>
      </c>
      <c r="H87" s="3">
        <f t="shared" si="88"/>
        <v>0</v>
      </c>
      <c r="I87" s="3">
        <f t="shared" si="88"/>
        <v>0</v>
      </c>
      <c r="J87" s="3">
        <f t="shared" si="88"/>
        <v>0</v>
      </c>
      <c r="K87" s="3">
        <f t="shared" si="88"/>
        <v>0</v>
      </c>
      <c r="L87" s="3">
        <f t="shared" si="88"/>
        <v>0</v>
      </c>
      <c r="M87" s="3">
        <f t="shared" si="88"/>
        <v>0</v>
      </c>
      <c r="N87" s="3">
        <f t="shared" si="88"/>
        <v>0</v>
      </c>
      <c r="O87" s="3">
        <f t="shared" si="88"/>
        <v>0</v>
      </c>
      <c r="P87" s="3">
        <f t="shared" si="88"/>
        <v>0</v>
      </c>
      <c r="Q87" s="3">
        <f t="shared" si="88"/>
        <v>0</v>
      </c>
      <c r="R87" s="3">
        <f t="shared" si="88"/>
        <v>0</v>
      </c>
      <c r="S87" s="3">
        <f t="shared" si="88"/>
        <v>0</v>
      </c>
      <c r="T87" s="3">
        <f t="shared" si="88"/>
        <v>0</v>
      </c>
      <c r="U87" s="3">
        <f t="shared" si="88"/>
        <v>0</v>
      </c>
      <c r="V87" s="3">
        <f t="shared" si="88"/>
        <v>0</v>
      </c>
      <c r="W87" s="3">
        <f t="shared" si="88"/>
        <v>0</v>
      </c>
      <c r="X87" s="3">
        <f t="shared" si="88"/>
        <v>0</v>
      </c>
      <c r="Y87" s="3">
        <f t="shared" si="88"/>
        <v>0</v>
      </c>
      <c r="Z87" s="3">
        <f t="shared" si="88"/>
        <v>0</v>
      </c>
      <c r="AA87" s="3">
        <f t="shared" si="88"/>
        <v>0</v>
      </c>
      <c r="AB87" s="3">
        <f t="shared" si="88"/>
        <v>0</v>
      </c>
      <c r="AC87" s="3">
        <f t="shared" si="88"/>
        <v>0</v>
      </c>
      <c r="AD87" s="3">
        <f t="shared" si="88"/>
        <v>0</v>
      </c>
      <c r="AE87" s="3">
        <f t="shared" si="88"/>
        <v>0</v>
      </c>
      <c r="AF87" s="3">
        <f t="shared" si="88"/>
        <v>0</v>
      </c>
      <c r="AG87" s="3">
        <f t="shared" si="88"/>
        <v>0</v>
      </c>
      <c r="AH87" s="3">
        <f t="shared" si="88"/>
        <v>0</v>
      </c>
      <c r="AI87" s="3">
        <f t="shared" si="88"/>
        <v>0</v>
      </c>
      <c r="AJ87" s="3">
        <f t="shared" si="88"/>
        <v>0</v>
      </c>
      <c r="AK87" s="3">
        <f t="shared" si="88"/>
        <v>0</v>
      </c>
      <c r="AL87" s="3">
        <f t="shared" si="88"/>
        <v>0</v>
      </c>
      <c r="AM87" s="3">
        <f t="shared" si="88"/>
        <v>0</v>
      </c>
      <c r="AN87" s="3">
        <f t="shared" si="88"/>
        <v>0</v>
      </c>
      <c r="AO87" s="3">
        <f t="shared" si="88"/>
        <v>0</v>
      </c>
      <c r="AP87" s="3">
        <f t="shared" si="88"/>
        <v>0</v>
      </c>
      <c r="AQ87" s="3">
        <f t="shared" si="88"/>
        <v>0</v>
      </c>
      <c r="AR87" s="3">
        <f t="shared" si="88"/>
        <v>0</v>
      </c>
      <c r="AS87" s="3">
        <f t="shared" si="88"/>
        <v>0</v>
      </c>
      <c r="AT87" s="3">
        <f t="shared" si="88"/>
        <v>0</v>
      </c>
      <c r="AU87" s="3">
        <f t="shared" si="88"/>
        <v>0</v>
      </c>
      <c r="AV87" s="3">
        <f t="shared" si="88"/>
        <v>0</v>
      </c>
      <c r="AW87" s="6">
        <f t="shared" ref="AW87:CR87" si="89">COUNTIF(AW3:AW76,"&gt;14")</f>
        <v>0</v>
      </c>
      <c r="AX87" s="6">
        <f t="shared" si="89"/>
        <v>0</v>
      </c>
      <c r="AY87" s="6">
        <f t="shared" si="89"/>
        <v>0</v>
      </c>
      <c r="AZ87" s="6">
        <f t="shared" si="89"/>
        <v>0</v>
      </c>
      <c r="BA87" s="6">
        <f t="shared" si="89"/>
        <v>0</v>
      </c>
      <c r="BB87" s="6">
        <f t="shared" si="89"/>
        <v>0</v>
      </c>
      <c r="BC87" s="6">
        <f t="shared" si="89"/>
        <v>0</v>
      </c>
      <c r="BD87" s="6">
        <f t="shared" si="89"/>
        <v>0</v>
      </c>
      <c r="BE87" s="6">
        <f t="shared" si="89"/>
        <v>0</v>
      </c>
      <c r="BF87" s="6">
        <f t="shared" si="89"/>
        <v>0</v>
      </c>
      <c r="BG87" s="6">
        <f t="shared" si="89"/>
        <v>0</v>
      </c>
      <c r="BH87" s="6">
        <f t="shared" si="89"/>
        <v>0</v>
      </c>
      <c r="BI87" s="6">
        <f t="shared" si="89"/>
        <v>0</v>
      </c>
      <c r="BJ87" s="6">
        <f t="shared" si="89"/>
        <v>0</v>
      </c>
      <c r="BK87" s="6">
        <f t="shared" si="89"/>
        <v>0</v>
      </c>
      <c r="BL87" s="6">
        <f t="shared" si="89"/>
        <v>0</v>
      </c>
      <c r="BM87" s="6">
        <f t="shared" si="89"/>
        <v>0</v>
      </c>
      <c r="BN87" s="6">
        <f t="shared" si="89"/>
        <v>0</v>
      </c>
      <c r="BO87" s="6">
        <f t="shared" si="89"/>
        <v>0</v>
      </c>
      <c r="BP87" s="6">
        <f t="shared" si="89"/>
        <v>0</v>
      </c>
      <c r="BQ87" s="6">
        <f t="shared" si="89"/>
        <v>0</v>
      </c>
      <c r="BR87" s="6">
        <f t="shared" si="89"/>
        <v>0</v>
      </c>
      <c r="BS87" s="6">
        <f t="shared" si="89"/>
        <v>0</v>
      </c>
      <c r="BT87" s="6">
        <f t="shared" si="89"/>
        <v>0</v>
      </c>
      <c r="BU87" s="6">
        <f t="shared" si="89"/>
        <v>0</v>
      </c>
      <c r="BV87" s="6">
        <f t="shared" si="89"/>
        <v>0</v>
      </c>
      <c r="BW87" s="6">
        <f t="shared" si="89"/>
        <v>0</v>
      </c>
      <c r="BX87" s="6">
        <f t="shared" si="89"/>
        <v>0</v>
      </c>
      <c r="BY87" s="6">
        <f t="shared" si="89"/>
        <v>0</v>
      </c>
      <c r="BZ87" s="6">
        <f t="shared" si="89"/>
        <v>0</v>
      </c>
      <c r="CA87" s="6">
        <f t="shared" si="89"/>
        <v>0</v>
      </c>
      <c r="CB87" s="6">
        <f t="shared" si="89"/>
        <v>0</v>
      </c>
      <c r="CC87" s="6">
        <f t="shared" si="89"/>
        <v>0</v>
      </c>
      <c r="CD87" s="6">
        <f t="shared" si="89"/>
        <v>0</v>
      </c>
      <c r="CE87" s="6">
        <f t="shared" si="89"/>
        <v>0</v>
      </c>
      <c r="CF87" s="6">
        <f t="shared" si="89"/>
        <v>0</v>
      </c>
      <c r="CG87" s="6">
        <f t="shared" si="89"/>
        <v>0</v>
      </c>
      <c r="CH87" s="6">
        <f t="shared" si="89"/>
        <v>0</v>
      </c>
      <c r="CI87" s="6">
        <f t="shared" si="89"/>
        <v>0</v>
      </c>
      <c r="CJ87" s="6">
        <f t="shared" si="89"/>
        <v>0</v>
      </c>
      <c r="CK87" s="6">
        <f t="shared" si="89"/>
        <v>0</v>
      </c>
      <c r="CL87" s="6">
        <f t="shared" si="89"/>
        <v>0</v>
      </c>
      <c r="CM87" s="6">
        <f t="shared" si="89"/>
        <v>0</v>
      </c>
      <c r="CN87" s="6">
        <f t="shared" si="89"/>
        <v>0</v>
      </c>
      <c r="CO87" s="20">
        <f>COUNTIF(CO4:CO77,"&gt;62")</f>
        <v>0</v>
      </c>
      <c r="CP87" s="6">
        <f t="shared" si="89"/>
        <v>0</v>
      </c>
      <c r="CQ87" s="6">
        <f t="shared" si="89"/>
        <v>0</v>
      </c>
      <c r="CR87" s="6">
        <f t="shared" si="89"/>
        <v>0</v>
      </c>
      <c r="CS87" s="12">
        <f t="shared" ref="CS87:CY87" si="90">COUNTIF(CS3:CS76,"&gt;209")</f>
        <v>0</v>
      </c>
      <c r="CT87" s="12">
        <f t="shared" si="90"/>
        <v>0</v>
      </c>
      <c r="CU87" s="12">
        <f t="shared" si="90"/>
        <v>0</v>
      </c>
      <c r="CV87" s="12">
        <f t="shared" si="90"/>
        <v>0</v>
      </c>
      <c r="CW87" s="12">
        <f t="shared" si="90"/>
        <v>0</v>
      </c>
      <c r="CX87" s="12">
        <f t="shared" si="90"/>
        <v>0</v>
      </c>
      <c r="CY87" s="12">
        <f t="shared" si="90"/>
        <v>0</v>
      </c>
      <c r="CZ87" s="14">
        <f t="shared" ref="CZ87:DE87" si="91">COUNTIF(CZ3:CZ76,"&gt;419")</f>
        <v>0</v>
      </c>
      <c r="DA87" s="14">
        <f t="shared" si="91"/>
        <v>0</v>
      </c>
      <c r="DB87" s="14">
        <f t="shared" si="91"/>
        <v>0</v>
      </c>
      <c r="DC87" s="51">
        <f t="shared" si="91"/>
        <v>0</v>
      </c>
      <c r="DD87" s="51">
        <f t="shared" si="91"/>
        <v>0</v>
      </c>
      <c r="DE87" s="51">
        <f t="shared" si="91"/>
        <v>0</v>
      </c>
      <c r="DF87" s="16">
        <f t="shared" ref="DF87:DK87" si="92">COUNTIF(DF3:DF76,"&gt;629")</f>
        <v>0</v>
      </c>
      <c r="DG87" s="16">
        <f t="shared" si="92"/>
        <v>0</v>
      </c>
      <c r="DH87" s="16">
        <f t="shared" si="92"/>
        <v>0</v>
      </c>
      <c r="DI87" s="51">
        <f t="shared" si="92"/>
        <v>0</v>
      </c>
      <c r="DJ87" s="51">
        <f t="shared" si="92"/>
        <v>0</v>
      </c>
      <c r="DK87" s="51">
        <f t="shared" si="92"/>
        <v>0</v>
      </c>
      <c r="DL87" s="17">
        <f>COUNTIF(DL3:DL76,"&gt;314")</f>
        <v>0</v>
      </c>
      <c r="DM87" s="18">
        <f>COUNTIF(DM3:DM76,"&gt;34")</f>
        <v>0</v>
      </c>
      <c r="DN87" s="18">
        <f>COUNTIF(DN3:DN76,"&gt;34")</f>
        <v>0</v>
      </c>
      <c r="DO87" s="19">
        <f>COUNTIF(DO3:DO76,"&gt;22")</f>
        <v>0</v>
      </c>
      <c r="DP87" s="19">
        <f>COUNTIF(DP3:DP76,"&gt;22")</f>
        <v>0</v>
      </c>
      <c r="DQ87" s="19">
        <f>COUNTIF(DQ3:DQ76,"&gt;22")</f>
        <v>0</v>
      </c>
    </row>
    <row r="88" spans="1:145" x14ac:dyDescent="0.2">
      <c r="A88" s="21" t="s">
        <v>83</v>
      </c>
      <c r="E88" s="3">
        <f t="shared" ref="E88:AV88" si="93">COUNTIF(E3:E76,"&gt;9")</f>
        <v>0</v>
      </c>
      <c r="F88" s="3">
        <f t="shared" si="93"/>
        <v>0</v>
      </c>
      <c r="G88" s="3">
        <f t="shared" si="93"/>
        <v>0</v>
      </c>
      <c r="H88" s="3">
        <f t="shared" si="93"/>
        <v>0</v>
      </c>
      <c r="I88" s="3">
        <f t="shared" si="93"/>
        <v>0</v>
      </c>
      <c r="J88" s="3">
        <f t="shared" si="93"/>
        <v>0</v>
      </c>
      <c r="K88" s="3">
        <f t="shared" si="93"/>
        <v>0</v>
      </c>
      <c r="L88" s="3">
        <f t="shared" si="93"/>
        <v>0</v>
      </c>
      <c r="M88" s="3">
        <f t="shared" si="93"/>
        <v>0</v>
      </c>
      <c r="N88" s="3">
        <f t="shared" si="93"/>
        <v>0</v>
      </c>
      <c r="O88" s="3">
        <f t="shared" si="93"/>
        <v>0</v>
      </c>
      <c r="P88" s="3">
        <f t="shared" si="93"/>
        <v>0</v>
      </c>
      <c r="Q88" s="3">
        <f t="shared" si="93"/>
        <v>0</v>
      </c>
      <c r="R88" s="3">
        <f t="shared" si="93"/>
        <v>0</v>
      </c>
      <c r="S88" s="3">
        <f t="shared" si="93"/>
        <v>0</v>
      </c>
      <c r="T88" s="3">
        <f t="shared" si="93"/>
        <v>0</v>
      </c>
      <c r="U88" s="3">
        <f t="shared" si="93"/>
        <v>0</v>
      </c>
      <c r="V88" s="3">
        <f t="shared" si="93"/>
        <v>0</v>
      </c>
      <c r="W88" s="3">
        <f t="shared" si="93"/>
        <v>0</v>
      </c>
      <c r="X88" s="3">
        <f t="shared" si="93"/>
        <v>0</v>
      </c>
      <c r="Y88" s="3">
        <f t="shared" si="93"/>
        <v>0</v>
      </c>
      <c r="Z88" s="3">
        <f t="shared" si="93"/>
        <v>0</v>
      </c>
      <c r="AA88" s="3">
        <f t="shared" si="93"/>
        <v>0</v>
      </c>
      <c r="AB88" s="3">
        <f t="shared" si="93"/>
        <v>0</v>
      </c>
      <c r="AC88" s="3">
        <f t="shared" si="93"/>
        <v>0</v>
      </c>
      <c r="AD88" s="3">
        <f t="shared" si="93"/>
        <v>0</v>
      </c>
      <c r="AE88" s="3">
        <f t="shared" si="93"/>
        <v>0</v>
      </c>
      <c r="AF88" s="3">
        <f t="shared" si="93"/>
        <v>0</v>
      </c>
      <c r="AG88" s="3">
        <f t="shared" si="93"/>
        <v>0</v>
      </c>
      <c r="AH88" s="3">
        <f t="shared" si="93"/>
        <v>0</v>
      </c>
      <c r="AI88" s="3">
        <f t="shared" si="93"/>
        <v>0</v>
      </c>
      <c r="AJ88" s="3">
        <f t="shared" si="93"/>
        <v>0</v>
      </c>
      <c r="AK88" s="3">
        <f t="shared" si="93"/>
        <v>0</v>
      </c>
      <c r="AL88" s="3">
        <f t="shared" si="93"/>
        <v>0</v>
      </c>
      <c r="AM88" s="3">
        <f t="shared" si="93"/>
        <v>0</v>
      </c>
      <c r="AN88" s="3">
        <f t="shared" si="93"/>
        <v>0</v>
      </c>
      <c r="AO88" s="3">
        <f t="shared" si="93"/>
        <v>0</v>
      </c>
      <c r="AP88" s="3">
        <f t="shared" si="93"/>
        <v>0</v>
      </c>
      <c r="AQ88" s="3">
        <f t="shared" si="93"/>
        <v>0</v>
      </c>
      <c r="AR88" s="3">
        <f t="shared" si="93"/>
        <v>0</v>
      </c>
      <c r="AS88" s="3">
        <f t="shared" si="93"/>
        <v>0</v>
      </c>
      <c r="AT88" s="3">
        <f t="shared" si="93"/>
        <v>0</v>
      </c>
      <c r="AU88" s="3">
        <f t="shared" si="93"/>
        <v>0</v>
      </c>
      <c r="AV88" s="3">
        <f t="shared" si="93"/>
        <v>0</v>
      </c>
      <c r="AW88" s="6">
        <f t="shared" ref="AW88:CR88" si="94">COUNTIF(AW3:AW76,"&gt;4")</f>
        <v>0</v>
      </c>
      <c r="AX88" s="6">
        <f t="shared" si="94"/>
        <v>0</v>
      </c>
      <c r="AY88" s="6">
        <f t="shared" si="94"/>
        <v>0</v>
      </c>
      <c r="AZ88" s="6">
        <f t="shared" si="94"/>
        <v>0</v>
      </c>
      <c r="BA88" s="6">
        <f t="shared" si="94"/>
        <v>0</v>
      </c>
      <c r="BB88" s="6">
        <f t="shared" si="94"/>
        <v>0</v>
      </c>
      <c r="BC88" s="6">
        <f t="shared" si="94"/>
        <v>0</v>
      </c>
      <c r="BD88" s="6">
        <f t="shared" si="94"/>
        <v>0</v>
      </c>
      <c r="BE88" s="6">
        <f t="shared" si="94"/>
        <v>0</v>
      </c>
      <c r="BF88" s="6">
        <f t="shared" si="94"/>
        <v>0</v>
      </c>
      <c r="BG88" s="6">
        <f t="shared" si="94"/>
        <v>0</v>
      </c>
      <c r="BH88" s="6">
        <f t="shared" si="94"/>
        <v>0</v>
      </c>
      <c r="BI88" s="6">
        <f t="shared" si="94"/>
        <v>0</v>
      </c>
      <c r="BJ88" s="6">
        <f t="shared" si="94"/>
        <v>0</v>
      </c>
      <c r="BK88" s="6">
        <f t="shared" si="94"/>
        <v>0</v>
      </c>
      <c r="BL88" s="6">
        <f t="shared" si="94"/>
        <v>0</v>
      </c>
      <c r="BM88" s="6">
        <f t="shared" si="94"/>
        <v>0</v>
      </c>
      <c r="BN88" s="6">
        <f t="shared" si="94"/>
        <v>0</v>
      </c>
      <c r="BO88" s="6">
        <f t="shared" si="94"/>
        <v>0</v>
      </c>
      <c r="BP88" s="6">
        <f t="shared" si="94"/>
        <v>0</v>
      </c>
      <c r="BQ88" s="6">
        <f t="shared" si="94"/>
        <v>0</v>
      </c>
      <c r="BR88" s="6">
        <f t="shared" si="94"/>
        <v>0</v>
      </c>
      <c r="BS88" s="6">
        <f t="shared" si="94"/>
        <v>0</v>
      </c>
      <c r="BT88" s="6">
        <f t="shared" si="94"/>
        <v>0</v>
      </c>
      <c r="BU88" s="6">
        <f t="shared" si="94"/>
        <v>0</v>
      </c>
      <c r="BV88" s="6">
        <f t="shared" si="94"/>
        <v>0</v>
      </c>
      <c r="BW88" s="6">
        <f t="shared" si="94"/>
        <v>0</v>
      </c>
      <c r="BX88" s="6">
        <f t="shared" si="94"/>
        <v>0</v>
      </c>
      <c r="BY88" s="6">
        <f t="shared" si="94"/>
        <v>0</v>
      </c>
      <c r="BZ88" s="6">
        <f t="shared" si="94"/>
        <v>0</v>
      </c>
      <c r="CA88" s="6">
        <f t="shared" si="94"/>
        <v>0</v>
      </c>
      <c r="CB88" s="6">
        <f t="shared" si="94"/>
        <v>0</v>
      </c>
      <c r="CC88" s="6">
        <f t="shared" si="94"/>
        <v>0</v>
      </c>
      <c r="CD88" s="6">
        <f t="shared" si="94"/>
        <v>0</v>
      </c>
      <c r="CE88" s="6">
        <f t="shared" si="94"/>
        <v>0</v>
      </c>
      <c r="CF88" s="6">
        <f t="shared" si="94"/>
        <v>0</v>
      </c>
      <c r="CG88" s="6">
        <f t="shared" si="94"/>
        <v>0</v>
      </c>
      <c r="CH88" s="6">
        <f t="shared" si="94"/>
        <v>0</v>
      </c>
      <c r="CI88" s="6">
        <f t="shared" si="94"/>
        <v>0</v>
      </c>
      <c r="CJ88" s="6">
        <f t="shared" si="94"/>
        <v>0</v>
      </c>
      <c r="CK88" s="6">
        <f t="shared" si="94"/>
        <v>0</v>
      </c>
      <c r="CL88" s="6">
        <f t="shared" si="94"/>
        <v>0</v>
      </c>
      <c r="CM88" s="6">
        <f t="shared" si="94"/>
        <v>0</v>
      </c>
      <c r="CN88" s="6">
        <f t="shared" si="94"/>
        <v>0</v>
      </c>
      <c r="CO88" s="20">
        <f>COUNTIF(CO3:CO76,"&gt;44")</f>
        <v>0</v>
      </c>
      <c r="CP88" s="6">
        <f t="shared" si="94"/>
        <v>0</v>
      </c>
      <c r="CQ88" s="6">
        <f t="shared" si="94"/>
        <v>0</v>
      </c>
      <c r="CR88" s="6">
        <f t="shared" si="94"/>
        <v>0</v>
      </c>
      <c r="CS88" s="12">
        <f t="shared" ref="CS88:CY88" si="95">COUNTIF(CS3:CS76,"&gt;149")</f>
        <v>0</v>
      </c>
      <c r="CT88" s="12">
        <f t="shared" si="95"/>
        <v>0</v>
      </c>
      <c r="CU88" s="12">
        <f t="shared" si="95"/>
        <v>0</v>
      </c>
      <c r="CV88" s="12">
        <f t="shared" si="95"/>
        <v>0</v>
      </c>
      <c r="CW88" s="12">
        <f t="shared" si="95"/>
        <v>0</v>
      </c>
      <c r="CX88" s="12">
        <f t="shared" si="95"/>
        <v>0</v>
      </c>
      <c r="CY88" s="12">
        <f t="shared" si="95"/>
        <v>0</v>
      </c>
      <c r="CZ88" s="14">
        <f t="shared" ref="CZ88:DE88" si="96">COUNTIF(CZ3:CZ76,"&gt;299")</f>
        <v>0</v>
      </c>
      <c r="DA88" s="14">
        <f t="shared" si="96"/>
        <v>0</v>
      </c>
      <c r="DB88" s="14">
        <f t="shared" si="96"/>
        <v>0</v>
      </c>
      <c r="DC88" s="51">
        <f t="shared" si="96"/>
        <v>0</v>
      </c>
      <c r="DD88" s="51">
        <f t="shared" si="96"/>
        <v>0</v>
      </c>
      <c r="DE88" s="51">
        <f t="shared" si="96"/>
        <v>0</v>
      </c>
      <c r="DF88" s="16">
        <f t="shared" ref="DF88:DK88" si="97">COUNTIF(DF3:DF76,"&gt;449")</f>
        <v>0</v>
      </c>
      <c r="DG88" s="16">
        <f t="shared" si="97"/>
        <v>0</v>
      </c>
      <c r="DH88" s="16">
        <f t="shared" si="97"/>
        <v>0</v>
      </c>
      <c r="DI88" s="51">
        <f t="shared" si="97"/>
        <v>0</v>
      </c>
      <c r="DJ88" s="51">
        <f t="shared" si="97"/>
        <v>0</v>
      </c>
      <c r="DK88" s="51">
        <f t="shared" si="97"/>
        <v>0</v>
      </c>
      <c r="DL88" s="17">
        <f>COUNTIF(DL3:DL76,"&gt;224")</f>
        <v>0</v>
      </c>
      <c r="DM88" s="18">
        <f>COUNTIF(DM3:DM76,"&gt;24")</f>
        <v>0</v>
      </c>
      <c r="DN88" s="18">
        <f>COUNTIF(DN3:DN76,"&gt;24")</f>
        <v>0</v>
      </c>
      <c r="DO88" s="19">
        <f>COUNTIF(DO3:DO76,"&gt;22")</f>
        <v>0</v>
      </c>
      <c r="DP88" s="19">
        <f>COUNTIF(DP3:DP76,"&gt;22")</f>
        <v>0</v>
      </c>
      <c r="DQ88" s="19">
        <f>COUNTIF(DQ3:DQ76,"&gt;22")</f>
        <v>0</v>
      </c>
    </row>
    <row r="89" spans="1:145" x14ac:dyDescent="0.2">
      <c r="EO89" s="1" t="s">
        <v>25</v>
      </c>
    </row>
    <row r="90" spans="1:145" x14ac:dyDescent="0.2">
      <c r="EO90" s="1" t="s">
        <v>26</v>
      </c>
    </row>
  </sheetData>
  <mergeCells count="10">
    <mergeCell ref="DM1:DN1"/>
    <mergeCell ref="DO1:DQ1"/>
    <mergeCell ref="DC1:DE1"/>
    <mergeCell ref="DI1:DK1"/>
    <mergeCell ref="E1:AV1"/>
    <mergeCell ref="AW1:CN1"/>
    <mergeCell ref="CP1:CR1"/>
    <mergeCell ref="CS1:CY1"/>
    <mergeCell ref="DF1:DH1"/>
    <mergeCell ref="CZ1:DB1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C21" sqref="C21"/>
    </sheetView>
  </sheetViews>
  <sheetFormatPr defaultRowHeight="12.75" x14ac:dyDescent="0.2"/>
  <cols>
    <col min="1" max="1" width="19.28515625" customWidth="1"/>
    <col min="2" max="2" width="11.28515625" customWidth="1"/>
    <col min="3" max="3" width="11" customWidth="1"/>
    <col min="4" max="5" width="16.28515625" customWidth="1"/>
    <col min="6" max="6" width="10.85546875" customWidth="1"/>
  </cols>
  <sheetData>
    <row r="1" spans="1:9" x14ac:dyDescent="0.2">
      <c r="A1" s="76"/>
      <c r="B1" s="76"/>
      <c r="C1" s="76"/>
      <c r="D1" s="76"/>
      <c r="E1" s="76"/>
    </row>
    <row r="2" spans="1:9" x14ac:dyDescent="0.2">
      <c r="A2" s="77"/>
      <c r="B2" s="228" t="s">
        <v>162</v>
      </c>
      <c r="C2" s="228"/>
      <c r="D2" s="77"/>
    </row>
    <row r="3" spans="1:9" x14ac:dyDescent="0.2">
      <c r="A3" s="78"/>
      <c r="B3" s="85" t="s">
        <v>161</v>
      </c>
      <c r="C3" s="85" t="s">
        <v>41</v>
      </c>
      <c r="D3" s="78"/>
      <c r="E3" s="78"/>
    </row>
    <row r="4" spans="1:9" x14ac:dyDescent="0.2">
      <c r="A4" s="85" t="s">
        <v>87</v>
      </c>
      <c r="B4" s="85">
        <f>COUNTIF(Grades!E2:AV75,"A?")</f>
        <v>0</v>
      </c>
      <c r="C4" s="85"/>
      <c r="D4" s="78"/>
      <c r="E4" s="78"/>
    </row>
    <row r="5" spans="1:9" x14ac:dyDescent="0.2">
      <c r="A5" s="85" t="s">
        <v>88</v>
      </c>
      <c r="B5" s="85">
        <f>COUNTIF(Grades!E3:AV76,"A")</f>
        <v>0</v>
      </c>
      <c r="C5" s="85">
        <f>COUNTIF(Grades!AW3:CN76,"A")</f>
        <v>0</v>
      </c>
      <c r="D5" s="78"/>
      <c r="E5" s="78"/>
    </row>
    <row r="6" spans="1:9" x14ac:dyDescent="0.2">
      <c r="A6" s="85" t="s">
        <v>89</v>
      </c>
      <c r="B6" s="85">
        <f>COUNTIF(Grades!E3:AV76,"B")</f>
        <v>0</v>
      </c>
      <c r="C6" s="85">
        <f>COUNTIF(Grades!AW3:CN76,"B")</f>
        <v>0</v>
      </c>
      <c r="D6" s="78"/>
      <c r="E6" s="78"/>
    </row>
    <row r="7" spans="1:9" x14ac:dyDescent="0.2">
      <c r="A7" s="85" t="s">
        <v>90</v>
      </c>
      <c r="B7" s="85">
        <f>COUNTIF(Grades!E3:AV76,"C")</f>
        <v>0</v>
      </c>
      <c r="C7" s="85">
        <f>COUNTIF(Grades!AW3:CN76,"C")</f>
        <v>0</v>
      </c>
      <c r="D7" s="78"/>
      <c r="E7" s="78"/>
    </row>
    <row r="8" spans="1:9" x14ac:dyDescent="0.2">
      <c r="A8" s="85" t="s">
        <v>91</v>
      </c>
      <c r="B8" s="85">
        <f>COUNTIF(Grades!E3:AV76,"D")</f>
        <v>0</v>
      </c>
      <c r="C8" s="85">
        <f>COUNTIF(Grades!AW3:CN76,"D")</f>
        <v>0</v>
      </c>
      <c r="D8" s="78"/>
      <c r="E8" s="78"/>
    </row>
    <row r="9" spans="1:9" x14ac:dyDescent="0.2">
      <c r="A9" s="85" t="s">
        <v>92</v>
      </c>
      <c r="B9" s="85">
        <f>COUNTIF(Grades!E3:AV76,"E")</f>
        <v>0</v>
      </c>
      <c r="C9" s="85">
        <f>COUNTIF(Grades!AW3:CN76,"E")</f>
        <v>0</v>
      </c>
      <c r="D9" s="78"/>
      <c r="E9" s="78"/>
    </row>
    <row r="10" spans="1:9" x14ac:dyDescent="0.2">
      <c r="A10" s="85" t="s">
        <v>115</v>
      </c>
      <c r="B10" s="85">
        <f>COUNTIF(Grades!E3:AV76,"U")</f>
        <v>0</v>
      </c>
      <c r="C10" s="85">
        <f>COUNTIF(Grades!AW3:CN76,"U")</f>
        <v>0</v>
      </c>
      <c r="D10" s="78"/>
      <c r="E10" s="78"/>
    </row>
    <row r="11" spans="1:9" x14ac:dyDescent="0.2">
      <c r="A11" s="78"/>
      <c r="B11" s="78"/>
      <c r="C11" s="78"/>
      <c r="D11" s="78"/>
      <c r="E11" s="78"/>
    </row>
    <row r="12" spans="1:9" ht="24" customHeight="1" x14ac:dyDescent="0.2">
      <c r="A12" s="78"/>
      <c r="B12" s="85" t="s">
        <v>163</v>
      </c>
      <c r="C12" s="85" t="s">
        <v>164</v>
      </c>
      <c r="D12" s="78"/>
      <c r="E12" s="78"/>
    </row>
    <row r="13" spans="1:9" x14ac:dyDescent="0.2">
      <c r="A13" s="86" t="s">
        <v>24</v>
      </c>
      <c r="B13" s="86">
        <f>Points!DT77</f>
        <v>0</v>
      </c>
      <c r="C13" s="86">
        <f>Points!DU77</f>
        <v>0</v>
      </c>
      <c r="D13" s="87"/>
      <c r="E13" s="2"/>
      <c r="F13" s="2"/>
      <c r="G13" s="2"/>
      <c r="H13" s="2"/>
      <c r="I13" s="2"/>
    </row>
    <row r="14" spans="1:9" x14ac:dyDescent="0.2">
      <c r="A14" s="86" t="s">
        <v>166</v>
      </c>
      <c r="B14" s="86">
        <f>Points!DT78</f>
        <v>0</v>
      </c>
      <c r="C14" s="86">
        <f>Points!DU78</f>
        <v>0</v>
      </c>
      <c r="D14" s="88"/>
      <c r="E14" s="1"/>
      <c r="F14" s="1"/>
      <c r="G14" s="1"/>
      <c r="H14" s="1"/>
      <c r="I14" s="1"/>
    </row>
    <row r="15" spans="1:9" ht="5.25" customHeight="1" thickBot="1" x14ac:dyDescent="0.25">
      <c r="A15" s="78"/>
      <c r="B15" s="78"/>
      <c r="C15" s="78"/>
      <c r="D15" s="78"/>
      <c r="E15" s="78"/>
    </row>
    <row r="16" spans="1:9" x14ac:dyDescent="0.2">
      <c r="A16" s="89" t="s">
        <v>165</v>
      </c>
      <c r="B16" s="90" t="e">
        <f>Points!EC79</f>
        <v>#DIV/0!</v>
      </c>
      <c r="C16" s="91" t="e">
        <f>Points!EC80</f>
        <v>#DIV/0!</v>
      </c>
      <c r="D16" s="77"/>
    </row>
    <row r="17" spans="1:5" x14ac:dyDescent="0.2">
      <c r="A17" s="78"/>
      <c r="B17" s="78"/>
      <c r="C17" s="78"/>
      <c r="D17" s="78"/>
      <c r="E17" s="78"/>
    </row>
    <row r="18" spans="1:5" x14ac:dyDescent="0.2">
      <c r="A18" s="78"/>
      <c r="B18" s="78"/>
      <c r="C18" s="78"/>
      <c r="D18" s="78"/>
      <c r="E18" s="78"/>
    </row>
    <row r="19" spans="1:5" x14ac:dyDescent="0.2">
      <c r="A19" s="78"/>
      <c r="B19" s="78"/>
      <c r="C19" s="78"/>
      <c r="D19" s="78"/>
      <c r="E19" s="78"/>
    </row>
    <row r="20" spans="1:5" x14ac:dyDescent="0.2">
      <c r="A20" s="78"/>
      <c r="B20" s="78"/>
      <c r="C20" s="78"/>
      <c r="D20" s="78"/>
      <c r="E20" s="78"/>
    </row>
    <row r="21" spans="1:5" x14ac:dyDescent="0.2">
      <c r="A21" s="78"/>
      <c r="B21" s="78"/>
      <c r="C21" s="78"/>
      <c r="D21" s="78"/>
      <c r="E21" s="78"/>
    </row>
    <row r="22" spans="1:5" x14ac:dyDescent="0.2">
      <c r="A22" s="78"/>
      <c r="B22" s="78"/>
      <c r="C22" s="78"/>
      <c r="D22" s="78"/>
      <c r="E22" s="78"/>
    </row>
    <row r="23" spans="1:5" x14ac:dyDescent="0.2">
      <c r="A23" s="78"/>
      <c r="B23" s="78"/>
      <c r="C23" s="78"/>
      <c r="D23" s="78"/>
      <c r="E23" s="78"/>
    </row>
    <row r="24" spans="1:5" x14ac:dyDescent="0.2">
      <c r="A24" s="78"/>
      <c r="B24" s="78"/>
      <c r="C24" s="78"/>
      <c r="D24" s="78"/>
      <c r="E24" s="78"/>
    </row>
    <row r="25" spans="1:5" x14ac:dyDescent="0.2">
      <c r="A25" s="78"/>
      <c r="B25" s="78"/>
      <c r="C25" s="78"/>
      <c r="D25" s="78"/>
      <c r="E25" s="78"/>
    </row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9"/>
  <sheetViews>
    <sheetView workbookViewId="0">
      <selection activeCell="B36" sqref="B36"/>
    </sheetView>
  </sheetViews>
  <sheetFormatPr defaultRowHeight="12.75" x14ac:dyDescent="0.2"/>
  <sheetData>
    <row r="1" spans="1:4" x14ac:dyDescent="0.2">
      <c r="A1" t="s">
        <v>87</v>
      </c>
      <c r="B1">
        <v>60</v>
      </c>
      <c r="C1" t="s">
        <v>140</v>
      </c>
    </row>
    <row r="2" spans="1:4" x14ac:dyDescent="0.2">
      <c r="A2" t="s">
        <v>88</v>
      </c>
      <c r="B2">
        <v>50</v>
      </c>
    </row>
    <row r="3" spans="1:4" x14ac:dyDescent="0.2">
      <c r="A3" t="s">
        <v>89</v>
      </c>
      <c r="B3">
        <v>40</v>
      </c>
    </row>
    <row r="4" spans="1:4" x14ac:dyDescent="0.2">
      <c r="A4" t="s">
        <v>90</v>
      </c>
      <c r="B4">
        <v>30</v>
      </c>
    </row>
    <row r="5" spans="1:4" x14ac:dyDescent="0.2">
      <c r="A5" t="s">
        <v>91</v>
      </c>
      <c r="B5">
        <v>20</v>
      </c>
    </row>
    <row r="6" spans="1:4" x14ac:dyDescent="0.2">
      <c r="A6" t="s">
        <v>92</v>
      </c>
      <c r="B6">
        <v>10</v>
      </c>
    </row>
    <row r="7" spans="1:4" x14ac:dyDescent="0.2">
      <c r="A7" t="s">
        <v>115</v>
      </c>
      <c r="B7">
        <v>0</v>
      </c>
    </row>
    <row r="9" spans="1:4" x14ac:dyDescent="0.2">
      <c r="A9" t="s">
        <v>88</v>
      </c>
      <c r="B9">
        <v>25</v>
      </c>
      <c r="C9" t="s">
        <v>41</v>
      </c>
    </row>
    <row r="10" spans="1:4" x14ac:dyDescent="0.2">
      <c r="A10" t="s">
        <v>89</v>
      </c>
      <c r="B10">
        <v>20</v>
      </c>
    </row>
    <row r="11" spans="1:4" x14ac:dyDescent="0.2">
      <c r="A11" t="s">
        <v>90</v>
      </c>
      <c r="B11">
        <v>15</v>
      </c>
    </row>
    <row r="12" spans="1:4" x14ac:dyDescent="0.2">
      <c r="A12" t="s">
        <v>91</v>
      </c>
      <c r="B12">
        <v>10</v>
      </c>
    </row>
    <row r="13" spans="1:4" x14ac:dyDescent="0.2">
      <c r="A13" t="s">
        <v>92</v>
      </c>
      <c r="B13">
        <v>5</v>
      </c>
    </row>
    <row r="14" spans="1:4" x14ac:dyDescent="0.2">
      <c r="A14" t="s">
        <v>115</v>
      </c>
      <c r="B14">
        <v>0</v>
      </c>
    </row>
    <row r="16" spans="1:4" x14ac:dyDescent="0.2">
      <c r="A16" s="58" t="s">
        <v>93</v>
      </c>
      <c r="B16" s="58">
        <v>100</v>
      </c>
      <c r="C16" s="58" t="s">
        <v>141</v>
      </c>
      <c r="D16" s="58"/>
    </row>
    <row r="17" spans="1:9" x14ac:dyDescent="0.2">
      <c r="A17" s="58" t="s">
        <v>94</v>
      </c>
      <c r="B17" s="58">
        <v>90</v>
      </c>
      <c r="C17" s="58"/>
      <c r="D17" s="58"/>
    </row>
    <row r="18" spans="1:9" x14ac:dyDescent="0.2">
      <c r="A18" s="58" t="s">
        <v>95</v>
      </c>
      <c r="B18" s="58">
        <v>80</v>
      </c>
      <c r="C18" s="58"/>
      <c r="D18" s="58"/>
    </row>
    <row r="19" spans="1:9" x14ac:dyDescent="0.2">
      <c r="A19" s="58" t="s">
        <v>96</v>
      </c>
      <c r="B19" s="58">
        <v>70</v>
      </c>
      <c r="C19" s="58"/>
      <c r="D19" s="58"/>
    </row>
    <row r="20" spans="1:9" x14ac:dyDescent="0.2">
      <c r="A20" s="58" t="s">
        <v>97</v>
      </c>
      <c r="B20" s="58">
        <v>60</v>
      </c>
      <c r="C20" s="58"/>
      <c r="D20" s="58"/>
    </row>
    <row r="21" spans="1:9" x14ac:dyDescent="0.2">
      <c r="A21" s="58" t="s">
        <v>98</v>
      </c>
      <c r="B21" s="58">
        <v>50</v>
      </c>
      <c r="C21" s="58"/>
      <c r="D21" s="58"/>
    </row>
    <row r="22" spans="1:9" x14ac:dyDescent="0.2">
      <c r="A22" s="58" t="s">
        <v>99</v>
      </c>
      <c r="B22" s="58">
        <v>40</v>
      </c>
      <c r="C22" s="58"/>
      <c r="D22" s="58"/>
    </row>
    <row r="23" spans="1:9" x14ac:dyDescent="0.2">
      <c r="A23" s="58" t="s">
        <v>100</v>
      </c>
      <c r="B23" s="58">
        <v>30</v>
      </c>
      <c r="C23" s="58"/>
      <c r="D23" s="58"/>
    </row>
    <row r="24" spans="1:9" x14ac:dyDescent="0.2">
      <c r="A24" s="58" t="s">
        <v>101</v>
      </c>
      <c r="B24" s="58">
        <v>20</v>
      </c>
      <c r="C24" s="58"/>
      <c r="D24" s="58"/>
    </row>
    <row r="25" spans="1:9" x14ac:dyDescent="0.2">
      <c r="A25" s="58" t="s">
        <v>115</v>
      </c>
      <c r="B25" s="58">
        <v>0</v>
      </c>
      <c r="C25" s="58"/>
      <c r="D25" s="58"/>
    </row>
    <row r="27" spans="1:9" x14ac:dyDescent="0.2">
      <c r="A27" s="75" t="s">
        <v>148</v>
      </c>
      <c r="B27" s="75">
        <v>50</v>
      </c>
      <c r="C27" s="229" t="s">
        <v>119</v>
      </c>
      <c r="D27" s="230"/>
      <c r="E27" s="230"/>
      <c r="F27" s="230"/>
      <c r="G27" s="230"/>
      <c r="H27" s="230"/>
      <c r="I27" s="231"/>
    </row>
    <row r="28" spans="1:9" x14ac:dyDescent="0.2">
      <c r="A28" s="75" t="s">
        <v>91</v>
      </c>
      <c r="B28" s="75">
        <v>35</v>
      </c>
      <c r="C28" s="73"/>
    </row>
    <row r="29" spans="1:9" x14ac:dyDescent="0.2">
      <c r="A29" s="75" t="s">
        <v>102</v>
      </c>
      <c r="B29" s="75">
        <v>25</v>
      </c>
      <c r="C29" s="73"/>
    </row>
    <row r="30" spans="1:9" x14ac:dyDescent="0.2">
      <c r="A30" s="75" t="s">
        <v>103</v>
      </c>
      <c r="B30" s="75">
        <v>15</v>
      </c>
      <c r="C30" s="73"/>
    </row>
    <row r="31" spans="1:9" x14ac:dyDescent="0.2">
      <c r="A31" s="75" t="s">
        <v>115</v>
      </c>
      <c r="B31" s="75">
        <v>0</v>
      </c>
    </row>
    <row r="32" spans="1:9" x14ac:dyDescent="0.2">
      <c r="C32" t="s">
        <v>142</v>
      </c>
    </row>
    <row r="33" spans="1:3" x14ac:dyDescent="0.2">
      <c r="A33" s="52" t="s">
        <v>120</v>
      </c>
      <c r="B33" s="52">
        <v>100</v>
      </c>
    </row>
    <row r="34" spans="1:3" x14ac:dyDescent="0.2">
      <c r="A34" s="52" t="s">
        <v>121</v>
      </c>
      <c r="B34" s="52">
        <v>85</v>
      </c>
    </row>
    <row r="35" spans="1:3" x14ac:dyDescent="0.2">
      <c r="A35" t="s">
        <v>99</v>
      </c>
      <c r="B35">
        <v>70</v>
      </c>
    </row>
    <row r="36" spans="1:3" x14ac:dyDescent="0.2">
      <c r="A36" s="73" t="s">
        <v>104</v>
      </c>
      <c r="B36" s="73">
        <v>60</v>
      </c>
    </row>
    <row r="37" spans="1:3" x14ac:dyDescent="0.2">
      <c r="A37" s="73" t="s">
        <v>105</v>
      </c>
      <c r="B37" s="73">
        <v>50</v>
      </c>
    </row>
    <row r="38" spans="1:3" x14ac:dyDescent="0.2">
      <c r="A38" s="73" t="s">
        <v>106</v>
      </c>
      <c r="B38" s="73">
        <v>40</v>
      </c>
    </row>
    <row r="39" spans="1:3" x14ac:dyDescent="0.2">
      <c r="A39" t="s">
        <v>107</v>
      </c>
      <c r="B39">
        <v>30</v>
      </c>
    </row>
    <row r="40" spans="1:3" x14ac:dyDescent="0.2">
      <c r="A40" t="s">
        <v>115</v>
      </c>
      <c r="B40">
        <v>0</v>
      </c>
    </row>
    <row r="41" spans="1:3" x14ac:dyDescent="0.2">
      <c r="C41" t="s">
        <v>130</v>
      </c>
    </row>
    <row r="42" spans="1:3" x14ac:dyDescent="0.2">
      <c r="A42" t="s">
        <v>122</v>
      </c>
      <c r="B42">
        <v>150</v>
      </c>
    </row>
    <row r="43" spans="1:3" x14ac:dyDescent="0.2">
      <c r="A43" t="s">
        <v>123</v>
      </c>
      <c r="B43">
        <v>135</v>
      </c>
    </row>
    <row r="44" spans="1:3" x14ac:dyDescent="0.2">
      <c r="A44" t="s">
        <v>124</v>
      </c>
      <c r="B44">
        <v>120</v>
      </c>
    </row>
    <row r="45" spans="1:3" x14ac:dyDescent="0.2">
      <c r="A45" t="s">
        <v>108</v>
      </c>
      <c r="B45">
        <v>105</v>
      </c>
    </row>
    <row r="46" spans="1:3" x14ac:dyDescent="0.2">
      <c r="A46" s="73" t="s">
        <v>109</v>
      </c>
      <c r="B46" s="73">
        <v>95</v>
      </c>
    </row>
    <row r="47" spans="1:3" x14ac:dyDescent="0.2">
      <c r="A47" s="73" t="s">
        <v>110</v>
      </c>
      <c r="B47" s="73">
        <v>85</v>
      </c>
    </row>
    <row r="48" spans="1:3" x14ac:dyDescent="0.2">
      <c r="A48" s="73" t="s">
        <v>111</v>
      </c>
      <c r="B48" s="73">
        <v>75</v>
      </c>
    </row>
    <row r="49" spans="1:3" x14ac:dyDescent="0.2">
      <c r="A49" s="73" t="s">
        <v>112</v>
      </c>
      <c r="B49" s="73">
        <v>65</v>
      </c>
    </row>
    <row r="50" spans="1:3" x14ac:dyDescent="0.2">
      <c r="A50" s="73" t="s">
        <v>113</v>
      </c>
      <c r="B50" s="73">
        <v>55</v>
      </c>
    </row>
    <row r="51" spans="1:3" x14ac:dyDescent="0.2">
      <c r="A51" t="s">
        <v>114</v>
      </c>
      <c r="B51">
        <v>45</v>
      </c>
    </row>
    <row r="52" spans="1:3" x14ac:dyDescent="0.2">
      <c r="A52" t="s">
        <v>115</v>
      </c>
      <c r="B52">
        <v>0</v>
      </c>
    </row>
    <row r="53" spans="1:3" x14ac:dyDescent="0.2">
      <c r="C53" t="s">
        <v>72</v>
      </c>
    </row>
    <row r="54" spans="1:3" x14ac:dyDescent="0.2">
      <c r="A54" t="s">
        <v>88</v>
      </c>
      <c r="B54">
        <v>8.1999999999999993</v>
      </c>
    </row>
    <row r="55" spans="1:3" x14ac:dyDescent="0.2">
      <c r="A55" t="s">
        <v>89</v>
      </c>
      <c r="B55">
        <v>6.53</v>
      </c>
    </row>
    <row r="56" spans="1:3" x14ac:dyDescent="0.2">
      <c r="A56" t="s">
        <v>90</v>
      </c>
      <c r="B56">
        <v>4.87</v>
      </c>
    </row>
    <row r="57" spans="1:3" x14ac:dyDescent="0.2">
      <c r="A57" t="s">
        <v>91</v>
      </c>
      <c r="B57">
        <v>3.2</v>
      </c>
    </row>
    <row r="58" spans="1:3" x14ac:dyDescent="0.2">
      <c r="A58" t="s">
        <v>92</v>
      </c>
      <c r="B58">
        <v>1.53</v>
      </c>
    </row>
    <row r="59" spans="1:3" x14ac:dyDescent="0.2">
      <c r="A59" t="s">
        <v>115</v>
      </c>
      <c r="B59">
        <v>0</v>
      </c>
    </row>
    <row r="60" spans="1:3" x14ac:dyDescent="0.2">
      <c r="C60" t="s">
        <v>143</v>
      </c>
    </row>
    <row r="61" spans="1:3" x14ac:dyDescent="0.2">
      <c r="A61" t="s">
        <v>91</v>
      </c>
      <c r="B61">
        <v>9</v>
      </c>
    </row>
    <row r="62" spans="1:3" x14ac:dyDescent="0.2">
      <c r="A62" t="s">
        <v>102</v>
      </c>
      <c r="B62">
        <v>7.7</v>
      </c>
    </row>
    <row r="63" spans="1:3" x14ac:dyDescent="0.2">
      <c r="A63" t="s">
        <v>115</v>
      </c>
      <c r="B63">
        <v>0</v>
      </c>
    </row>
    <row r="64" spans="1:3" x14ac:dyDescent="0.2">
      <c r="C64" t="s">
        <v>144</v>
      </c>
    </row>
    <row r="65" spans="1:3" x14ac:dyDescent="0.2">
      <c r="A65" s="74" t="s">
        <v>103</v>
      </c>
      <c r="B65" s="74">
        <v>9</v>
      </c>
    </row>
    <row r="66" spans="1:3" x14ac:dyDescent="0.2">
      <c r="A66" s="74" t="s">
        <v>116</v>
      </c>
      <c r="B66" s="74">
        <v>0</v>
      </c>
    </row>
    <row r="67" spans="1:3" x14ac:dyDescent="0.2">
      <c r="C67" t="s">
        <v>145</v>
      </c>
    </row>
    <row r="68" spans="1:3" x14ac:dyDescent="0.2">
      <c r="A68" t="s">
        <v>87</v>
      </c>
      <c r="B68">
        <v>90</v>
      </c>
    </row>
    <row r="69" spans="1:3" x14ac:dyDescent="0.2">
      <c r="A69" t="s">
        <v>88</v>
      </c>
      <c r="B69">
        <v>75</v>
      </c>
    </row>
    <row r="70" spans="1:3" x14ac:dyDescent="0.2">
      <c r="A70" t="s">
        <v>89</v>
      </c>
      <c r="B70">
        <v>60</v>
      </c>
    </row>
    <row r="71" spans="1:3" x14ac:dyDescent="0.2">
      <c r="A71" t="s">
        <v>90</v>
      </c>
      <c r="B71">
        <v>45</v>
      </c>
    </row>
    <row r="72" spans="1:3" x14ac:dyDescent="0.2">
      <c r="A72" t="s">
        <v>91</v>
      </c>
      <c r="B72">
        <v>30</v>
      </c>
    </row>
    <row r="73" spans="1:3" x14ac:dyDescent="0.2">
      <c r="A73" t="s">
        <v>92</v>
      </c>
      <c r="B73">
        <v>15</v>
      </c>
    </row>
    <row r="74" spans="1:3" x14ac:dyDescent="0.2">
      <c r="A74" t="s">
        <v>115</v>
      </c>
      <c r="B74">
        <v>0</v>
      </c>
    </row>
    <row r="75" spans="1:3" x14ac:dyDescent="0.2">
      <c r="C75" t="s">
        <v>76</v>
      </c>
    </row>
    <row r="76" spans="1:3" x14ac:dyDescent="0.2">
      <c r="A76" t="s">
        <v>87</v>
      </c>
      <c r="B76">
        <v>18</v>
      </c>
    </row>
    <row r="77" spans="1:3" x14ac:dyDescent="0.2">
      <c r="A77" t="s">
        <v>88</v>
      </c>
      <c r="B77">
        <v>15</v>
      </c>
    </row>
    <row r="78" spans="1:3" x14ac:dyDescent="0.2">
      <c r="A78" t="s">
        <v>89</v>
      </c>
      <c r="B78">
        <v>12</v>
      </c>
    </row>
    <row r="79" spans="1:3" x14ac:dyDescent="0.2">
      <c r="A79" t="s">
        <v>90</v>
      </c>
      <c r="B79">
        <v>9</v>
      </c>
    </row>
    <row r="80" spans="1:3" x14ac:dyDescent="0.2">
      <c r="A80" t="s">
        <v>91</v>
      </c>
      <c r="B80">
        <v>6</v>
      </c>
    </row>
    <row r="81" spans="1:3" x14ac:dyDescent="0.2">
      <c r="A81" t="s">
        <v>92</v>
      </c>
      <c r="B81">
        <v>3</v>
      </c>
    </row>
    <row r="82" spans="1:3" x14ac:dyDescent="0.2">
      <c r="A82" t="s">
        <v>115</v>
      </c>
      <c r="B82">
        <v>0</v>
      </c>
    </row>
    <row r="83" spans="1:3" x14ac:dyDescent="0.2">
      <c r="C83" t="s">
        <v>129</v>
      </c>
    </row>
    <row r="84" spans="1:3" x14ac:dyDescent="0.2">
      <c r="A84" s="74" t="s">
        <v>68</v>
      </c>
      <c r="B84" s="74">
        <v>19</v>
      </c>
    </row>
    <row r="85" spans="1:3" x14ac:dyDescent="0.2">
      <c r="A85" s="74" t="s">
        <v>126</v>
      </c>
      <c r="B85" s="74">
        <v>0</v>
      </c>
    </row>
    <row r="86" spans="1:3" x14ac:dyDescent="0.2">
      <c r="C86" t="s">
        <v>146</v>
      </c>
    </row>
    <row r="87" spans="1:3" x14ac:dyDescent="0.2">
      <c r="A87" t="s">
        <v>91</v>
      </c>
      <c r="B87">
        <v>100</v>
      </c>
    </row>
    <row r="88" spans="1:3" x14ac:dyDescent="0.2">
      <c r="A88" t="s">
        <v>102</v>
      </c>
      <c r="B88">
        <v>70</v>
      </c>
    </row>
    <row r="89" spans="1:3" x14ac:dyDescent="0.2">
      <c r="A89" t="s">
        <v>103</v>
      </c>
      <c r="B89">
        <v>30</v>
      </c>
    </row>
    <row r="90" spans="1:3" x14ac:dyDescent="0.2">
      <c r="A90" t="s">
        <v>115</v>
      </c>
      <c r="B90">
        <v>0</v>
      </c>
    </row>
    <row r="91" spans="1:3" x14ac:dyDescent="0.2">
      <c r="C91" t="s">
        <v>128</v>
      </c>
    </row>
    <row r="92" spans="1:3" x14ac:dyDescent="0.2">
      <c r="A92" t="s">
        <v>91</v>
      </c>
      <c r="B92">
        <v>150</v>
      </c>
    </row>
    <row r="93" spans="1:3" x14ac:dyDescent="0.2">
      <c r="A93" t="s">
        <v>102</v>
      </c>
      <c r="B93">
        <v>105</v>
      </c>
    </row>
    <row r="94" spans="1:3" x14ac:dyDescent="0.2">
      <c r="A94" t="s">
        <v>103</v>
      </c>
      <c r="B94">
        <v>45</v>
      </c>
    </row>
    <row r="95" spans="1:3" x14ac:dyDescent="0.2">
      <c r="A95" t="s">
        <v>115</v>
      </c>
      <c r="B95">
        <v>0</v>
      </c>
    </row>
    <row r="96" spans="1:3" x14ac:dyDescent="0.2">
      <c r="C96" t="s">
        <v>167</v>
      </c>
    </row>
    <row r="97" spans="1:2" x14ac:dyDescent="0.2">
      <c r="A97">
        <v>45</v>
      </c>
      <c r="B97">
        <v>300</v>
      </c>
    </row>
    <row r="98" spans="1:2" x14ac:dyDescent="0.2">
      <c r="A98">
        <f>A97-1</f>
        <v>44</v>
      </c>
      <c r="B98">
        <f>B97-9.5</f>
        <v>290.5</v>
      </c>
    </row>
    <row r="99" spans="1:2" x14ac:dyDescent="0.2">
      <c r="A99">
        <f t="shared" ref="A99:A118" si="0">A98-1</f>
        <v>43</v>
      </c>
      <c r="B99">
        <f t="shared" ref="B99:B118" si="1">B98-9.5</f>
        <v>281</v>
      </c>
    </row>
    <row r="100" spans="1:2" x14ac:dyDescent="0.2">
      <c r="A100">
        <f t="shared" si="0"/>
        <v>42</v>
      </c>
      <c r="B100">
        <f t="shared" si="1"/>
        <v>271.5</v>
      </c>
    </row>
    <row r="101" spans="1:2" x14ac:dyDescent="0.2">
      <c r="A101">
        <f t="shared" si="0"/>
        <v>41</v>
      </c>
      <c r="B101">
        <f t="shared" si="1"/>
        <v>262</v>
      </c>
    </row>
    <row r="102" spans="1:2" x14ac:dyDescent="0.2">
      <c r="A102">
        <f t="shared" si="0"/>
        <v>40</v>
      </c>
      <c r="B102">
        <f t="shared" si="1"/>
        <v>252.5</v>
      </c>
    </row>
    <row r="103" spans="1:2" x14ac:dyDescent="0.2">
      <c r="A103">
        <f t="shared" si="0"/>
        <v>39</v>
      </c>
      <c r="B103">
        <f t="shared" si="1"/>
        <v>243</v>
      </c>
    </row>
    <row r="104" spans="1:2" x14ac:dyDescent="0.2">
      <c r="A104">
        <f t="shared" si="0"/>
        <v>38</v>
      </c>
      <c r="B104">
        <f t="shared" si="1"/>
        <v>233.5</v>
      </c>
    </row>
    <row r="105" spans="1:2" x14ac:dyDescent="0.2">
      <c r="A105">
        <f t="shared" si="0"/>
        <v>37</v>
      </c>
      <c r="B105">
        <f t="shared" si="1"/>
        <v>224</v>
      </c>
    </row>
    <row r="106" spans="1:2" x14ac:dyDescent="0.2">
      <c r="A106">
        <f t="shared" si="0"/>
        <v>36</v>
      </c>
      <c r="B106">
        <f t="shared" si="1"/>
        <v>214.5</v>
      </c>
    </row>
    <row r="107" spans="1:2" x14ac:dyDescent="0.2">
      <c r="A107">
        <f t="shared" si="0"/>
        <v>35</v>
      </c>
      <c r="B107">
        <f t="shared" si="1"/>
        <v>205</v>
      </c>
    </row>
    <row r="108" spans="1:2" x14ac:dyDescent="0.2">
      <c r="A108">
        <f t="shared" si="0"/>
        <v>34</v>
      </c>
      <c r="B108">
        <f t="shared" si="1"/>
        <v>195.5</v>
      </c>
    </row>
    <row r="109" spans="1:2" x14ac:dyDescent="0.2">
      <c r="A109">
        <f t="shared" si="0"/>
        <v>33</v>
      </c>
      <c r="B109">
        <f t="shared" si="1"/>
        <v>186</v>
      </c>
    </row>
    <row r="110" spans="1:2" x14ac:dyDescent="0.2">
      <c r="A110">
        <f t="shared" si="0"/>
        <v>32</v>
      </c>
      <c r="B110">
        <f t="shared" si="1"/>
        <v>176.5</v>
      </c>
    </row>
    <row r="111" spans="1:2" x14ac:dyDescent="0.2">
      <c r="A111">
        <f t="shared" si="0"/>
        <v>31</v>
      </c>
      <c r="B111">
        <f t="shared" si="1"/>
        <v>167</v>
      </c>
    </row>
    <row r="112" spans="1:2" x14ac:dyDescent="0.2">
      <c r="A112">
        <f t="shared" si="0"/>
        <v>30</v>
      </c>
      <c r="B112">
        <f t="shared" si="1"/>
        <v>157.5</v>
      </c>
    </row>
    <row r="113" spans="1:2" x14ac:dyDescent="0.2">
      <c r="A113">
        <f t="shared" si="0"/>
        <v>29</v>
      </c>
      <c r="B113">
        <f t="shared" si="1"/>
        <v>148</v>
      </c>
    </row>
    <row r="114" spans="1:2" x14ac:dyDescent="0.2">
      <c r="A114">
        <f t="shared" si="0"/>
        <v>28</v>
      </c>
      <c r="B114">
        <f t="shared" si="1"/>
        <v>138.5</v>
      </c>
    </row>
    <row r="115" spans="1:2" x14ac:dyDescent="0.2">
      <c r="A115">
        <f t="shared" si="0"/>
        <v>27</v>
      </c>
      <c r="B115">
        <f t="shared" si="1"/>
        <v>129</v>
      </c>
    </row>
    <row r="116" spans="1:2" x14ac:dyDescent="0.2">
      <c r="A116">
        <f t="shared" si="0"/>
        <v>26</v>
      </c>
      <c r="B116">
        <f t="shared" si="1"/>
        <v>119.5</v>
      </c>
    </row>
    <row r="117" spans="1:2" x14ac:dyDescent="0.2">
      <c r="A117">
        <f t="shared" si="0"/>
        <v>25</v>
      </c>
      <c r="B117">
        <f t="shared" si="1"/>
        <v>110</v>
      </c>
    </row>
    <row r="118" spans="1:2" x14ac:dyDescent="0.2">
      <c r="A118">
        <f t="shared" si="0"/>
        <v>24</v>
      </c>
      <c r="B118">
        <f t="shared" si="1"/>
        <v>100.5</v>
      </c>
    </row>
    <row r="119" spans="1:2" x14ac:dyDescent="0.2">
      <c r="A119" t="s">
        <v>115</v>
      </c>
      <c r="B119">
        <v>0</v>
      </c>
    </row>
  </sheetData>
  <mergeCells count="1">
    <mergeCell ref="C27:I2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>
    <row r="1" spans="1:1" x14ac:dyDescent="0.2">
      <c r="A1" s="72" t="s">
        <v>147</v>
      </c>
    </row>
  </sheetData>
  <hyperlinks>
    <hyperlink ref="A1" r:id="rId1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Grades</vt:lpstr>
      <vt:lpstr>Points</vt:lpstr>
      <vt:lpstr>For return to LA</vt:lpstr>
      <vt:lpstr>LookUp</vt:lpstr>
      <vt:lpstr>Sheet1</vt:lpstr>
      <vt:lpstr>AEA</vt:lpstr>
      <vt:lpstr>ALevels</vt:lpstr>
      <vt:lpstr>AllDip?</vt:lpstr>
      <vt:lpstr>ASLevels</vt:lpstr>
      <vt:lpstr>BTECDip</vt:lpstr>
      <vt:lpstr>BTECExtDip</vt:lpstr>
      <vt:lpstr>BTECNatDip</vt:lpstr>
      <vt:lpstr>BTECOCRNatCert</vt:lpstr>
      <vt:lpstr>EP</vt:lpstr>
      <vt:lpstr>FSM</vt:lpstr>
      <vt:lpstr>KeySkills</vt:lpstr>
      <vt:lpstr>OCRExtDip</vt:lpstr>
      <vt:lpstr>OCRNatDip</vt:lpstr>
      <vt:lpstr>PL</vt:lpstr>
    </vt:vector>
  </TitlesOfParts>
  <Company>Suffolk Advisory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Neal</dc:creator>
  <cp:lastModifiedBy>Emily Gough</cp:lastModifiedBy>
  <cp:lastPrinted>2006-01-13T18:55:38Z</cp:lastPrinted>
  <dcterms:created xsi:type="dcterms:W3CDTF">2006-01-13T16:32:41Z</dcterms:created>
  <dcterms:modified xsi:type="dcterms:W3CDTF">2021-07-28T09:40:27Z</dcterms:modified>
</cp:coreProperties>
</file>